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1"/>
  <workbookPr codeName="ThisWorkbook"/>
  <mc:AlternateContent xmlns:mc="http://schemas.openxmlformats.org/markup-compatibility/2006">
    <mc:Choice Requires="x15">
      <x15ac:absPath xmlns:x15ac="http://schemas.microsoft.com/office/spreadsheetml/2010/11/ac" url="/Users/leptonmarketing/Desktop/projects/"/>
    </mc:Choice>
  </mc:AlternateContent>
  <xr:revisionPtr revIDLastSave="0" documentId="13_ncr:1_{02AE0B3D-781A-A04B-A620-AE362BB06891}" xr6:coauthVersionLast="45" xr6:coauthVersionMax="45" xr10:uidLastSave="{00000000-0000-0000-0000-000000000000}"/>
  <bookViews>
    <workbookView xWindow="1920" yWindow="1120" windowWidth="19060" windowHeight="15020" tabRatio="740" xr2:uid="{00000000-000D-0000-FFFF-FFFF00000000}"/>
  </bookViews>
  <sheets>
    <sheet name="Contract Year 4 - Details" sheetId="36" r:id="rId1"/>
  </sheets>
  <externalReferences>
    <externalReference r:id="rId2"/>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H2" i="36" l="1"/>
  <c r="H4" i="36"/>
  <c r="I6" i="36"/>
  <c r="H7" i="36"/>
  <c r="I10" i="36"/>
  <c r="K11" i="36"/>
  <c r="L11" i="36"/>
  <c r="M11" i="36"/>
  <c r="N11" i="36"/>
  <c r="O11" i="36"/>
  <c r="P11" i="36"/>
  <c r="Q11" i="36"/>
  <c r="R11" i="36"/>
  <c r="S11" i="36"/>
  <c r="T11" i="36"/>
  <c r="I13" i="36"/>
  <c r="K14" i="36"/>
  <c r="L14" i="36"/>
  <c r="M14" i="36"/>
  <c r="N14" i="36"/>
  <c r="O14" i="36"/>
  <c r="P14" i="36"/>
  <c r="Q14" i="36"/>
  <c r="R14" i="36"/>
  <c r="S14" i="36"/>
  <c r="T14" i="36"/>
  <c r="I16" i="36"/>
  <c r="K17" i="36"/>
  <c r="L17" i="36"/>
  <c r="M17" i="36"/>
  <c r="N17" i="36"/>
  <c r="O17" i="36"/>
  <c r="P17" i="36"/>
  <c r="Q17" i="36"/>
  <c r="R17" i="36"/>
  <c r="S17" i="36"/>
  <c r="T17" i="36"/>
  <c r="I19" i="36"/>
  <c r="K20" i="36"/>
  <c r="L20" i="36"/>
  <c r="M20" i="36"/>
  <c r="N20" i="36"/>
  <c r="O20" i="36"/>
  <c r="P20" i="36"/>
  <c r="Q20" i="36"/>
  <c r="R20" i="36"/>
  <c r="S20" i="36"/>
  <c r="T20" i="36"/>
  <c r="I22" i="36"/>
  <c r="K23" i="36"/>
  <c r="L23" i="36"/>
  <c r="M23" i="36"/>
  <c r="N23" i="36"/>
  <c r="O23" i="36"/>
  <c r="P23" i="36"/>
  <c r="Q23" i="36"/>
  <c r="R23" i="36"/>
  <c r="S23" i="36"/>
  <c r="T23" i="36"/>
  <c r="I25" i="36"/>
  <c r="K26" i="36"/>
  <c r="L26" i="36"/>
  <c r="M26" i="36"/>
  <c r="N26" i="36"/>
  <c r="O26" i="36"/>
  <c r="P26" i="36"/>
  <c r="Q26" i="36"/>
  <c r="R26" i="36"/>
  <c r="S26" i="36"/>
  <c r="T26" i="36"/>
  <c r="I30" i="36"/>
  <c r="H34" i="36"/>
  <c r="I36" i="36"/>
  <c r="I37" i="36"/>
  <c r="K38" i="36"/>
  <c r="L38" i="36"/>
  <c r="M38" i="36"/>
  <c r="N38" i="36"/>
  <c r="O38" i="36"/>
  <c r="P38" i="36"/>
  <c r="Q38" i="36"/>
  <c r="R38" i="36"/>
  <c r="S38" i="36"/>
  <c r="T38" i="36"/>
  <c r="I40" i="36"/>
  <c r="K41" i="36"/>
  <c r="L41" i="36"/>
  <c r="M41" i="36"/>
  <c r="N41" i="36"/>
  <c r="O41" i="36"/>
  <c r="P41" i="36"/>
  <c r="Q41" i="36"/>
  <c r="R41" i="36"/>
  <c r="S41" i="36"/>
  <c r="T41" i="36"/>
  <c r="H44" i="36"/>
</calcChain>
</file>

<file path=xl/sharedStrings.xml><?xml version="1.0" encoding="utf-8"?>
<sst xmlns="http://schemas.openxmlformats.org/spreadsheetml/2006/main" count="130" uniqueCount="64">
  <si>
    <t>CLIN*</t>
  </si>
  <si>
    <t>Service or Product</t>
  </si>
  <si>
    <t>Qty</t>
  </si>
  <si>
    <t>Frequency Clearances and Approvals</t>
  </si>
  <si>
    <t>Professional Services Labor Categories (Hours)</t>
  </si>
  <si>
    <t>Unit Type</t>
  </si>
  <si>
    <t>Labor Category Code</t>
  </si>
  <si>
    <t>Labor Category Name</t>
  </si>
  <si>
    <t>Labor Category Hours</t>
  </si>
  <si>
    <t>Enter Labor Category Hours Here for Each Terminal Unit</t>
  </si>
  <si>
    <t>First time and/or one period</t>
  </si>
  <si>
    <t>Labor Category Information</t>
  </si>
  <si>
    <t>Total Hours Per Period by Service or Product (if any)</t>
  </si>
  <si>
    <t>210001-4</t>
  </si>
  <si>
    <t>210002-4</t>
  </si>
  <si>
    <t>210003-4</t>
  </si>
  <si>
    <t>210004-4</t>
  </si>
  <si>
    <t>210005-4</t>
  </si>
  <si>
    <t>210006-4</t>
  </si>
  <si>
    <t>210007-4</t>
  </si>
  <si>
    <t>Per Equipment Suite</t>
  </si>
  <si>
    <t>Remote Site Equipment (Labor)</t>
  </si>
  <si>
    <t>Per Year</t>
  </si>
  <si>
    <t>Program Management</t>
  </si>
  <si>
    <t>Space Segment</t>
  </si>
  <si>
    <t>Teleport Service</t>
  </si>
  <si>
    <t xml:space="preserve">Terrestrial Service </t>
  </si>
  <si>
    <t>Frequency Clearances and Approvals (Renewals)</t>
  </si>
  <si>
    <t>Network Management and Operations Support          (Labor)</t>
  </si>
  <si>
    <t>Network Management and Operations Support (Spares/Warranty)</t>
  </si>
  <si>
    <t>Network Management and Operations Support (Equipment)</t>
  </si>
  <si>
    <r>
      <t xml:space="preserve">Product/Service </t>
    </r>
    <r>
      <rPr>
        <b/>
        <u/>
        <sz val="14"/>
        <color theme="1"/>
        <rFont val="Arial"/>
        <family val="2"/>
      </rPr>
      <t>UNIT PRICE</t>
    </r>
  </si>
  <si>
    <t>CLIN Pricing Instructions</t>
  </si>
  <si>
    <t>Offeror's Provided Description of Service/Product</t>
  </si>
  <si>
    <t xml:space="preserve"> </t>
  </si>
  <si>
    <t>Enter Annual Labor Category Hours</t>
  </si>
  <si>
    <t>210001a-4</t>
  </si>
  <si>
    <t>210001b-4</t>
  </si>
  <si>
    <t>210007a-4</t>
  </si>
  <si>
    <t>Not Applicable</t>
  </si>
  <si>
    <t>Not               Applicable</t>
  </si>
  <si>
    <r>
      <t>Offerors shall provide pricing for teleport services only and must include any associated labor. Note that if teleport services are not included as part of the space segment costs identified in CLIN 210003, the teleport services costs must be identified in CLIN 210004 (to include any associated labor) and must be described (in full) both in Column D (entitled "Offeror Provided Description of Service/Product") and in the Offeror's Price Narrative referenced in Section B. Offeror's shall also include rack space for GFE if a part of the Offeror's technical approach.</t>
    </r>
    <r>
      <rPr>
        <b/>
        <sz val="14"/>
        <color theme="1"/>
        <rFont val="Arial"/>
        <family val="2"/>
      </rPr>
      <t xml:space="preserve"> Do not include travel or shipping in CLIN 210004.</t>
    </r>
  </si>
  <si>
    <r>
      <t xml:space="preserve">Offerors shall provide pricing for terrestrial service and include associated labor. </t>
    </r>
    <r>
      <rPr>
        <b/>
        <sz val="14"/>
        <color theme="1"/>
        <rFont val="Arial"/>
        <family val="2"/>
      </rPr>
      <t>Do not include travel or shipping in CLIN 210005.</t>
    </r>
  </si>
  <si>
    <r>
      <t xml:space="preserve">Offerors shall provide pricing for all equipment proposed in the technical solution:
1. Satellite Terminals
2. Solar Array
3. Batteries
4. Environmental Enclosure
5. Ancillary Network Components
</t>
    </r>
    <r>
      <rPr>
        <b/>
        <sz val="14"/>
        <color theme="1"/>
        <rFont val="Arial"/>
        <family val="2"/>
      </rPr>
      <t>This CLIN is priced in Years 1 and 6 only. Do not include travel or shipping in CLIN 210001.</t>
    </r>
  </si>
  <si>
    <t>210001c-4</t>
  </si>
  <si>
    <t>210006a-4</t>
  </si>
  <si>
    <t>210007b-4</t>
  </si>
  <si>
    <r>
      <t xml:space="preserve">Offerors shall provide pricing for labor related to the following: Start-up labor costs, contract initiation,  information assurance costs and system engineering costs proposed throughout the contract lifecycle (5-year base period, plus the two option periods and the 6-month extension period), system documentation, configuration management documentation and system O&amp;M Manuals. Additionally, any other program management related labor required for the offerors solution should be included in CLIN 210002. </t>
    </r>
    <r>
      <rPr>
        <b/>
        <sz val="14"/>
        <color theme="1"/>
        <rFont val="Arial"/>
        <family val="2"/>
      </rPr>
      <t>Do not include travel or equipment in CLIN 210002.</t>
    </r>
  </si>
  <si>
    <r>
      <t xml:space="preserve">Offerors shall provide pricing for network management and operations support equipment. This CLIN is priced in Years 1 and 6 only. </t>
    </r>
    <r>
      <rPr>
        <b/>
        <sz val="14"/>
        <color theme="1"/>
        <rFont val="Arial"/>
        <family val="2"/>
      </rPr>
      <t xml:space="preserve">Do not include travel or shipping in CLIN 210007. </t>
    </r>
  </si>
  <si>
    <t>Total Contract Year Cost</t>
  </si>
  <si>
    <t>210000-4</t>
  </si>
  <si>
    <t>STO 2 - Environmental Data Network (Fixed Satellite Service Solution)</t>
  </si>
  <si>
    <t>Environmental Data Network (Fixed Satellite Service Solution)</t>
  </si>
  <si>
    <t>Remote Site Equipment  (Spares/Warranty)</t>
  </si>
  <si>
    <r>
      <t xml:space="preserve">Offerors shall provide pricing for the following labor associated with CLINs 210001 and/or 210001a: 
</t>
    </r>
    <r>
      <rPr>
        <b/>
        <sz val="14"/>
        <color theme="1"/>
        <rFont val="Arial"/>
        <family val="2"/>
      </rPr>
      <t>Yrs 1 &amp; 6:</t>
    </r>
    <r>
      <rPr>
        <sz val="14"/>
        <color theme="1"/>
        <rFont val="Arial"/>
        <family val="2"/>
      </rPr>
      <t xml:space="preserve"> Provide Integration, Testing, and Installation labor costs for all equipment provided in CLINs 210001 and/or 210001a .
</t>
    </r>
    <r>
      <rPr>
        <b/>
        <sz val="14"/>
        <color theme="1"/>
        <rFont val="Arial"/>
        <family val="2"/>
      </rPr>
      <t xml:space="preserve">
Yrs 2-5, 7-10 + 6-month extension period:</t>
    </r>
    <r>
      <rPr>
        <sz val="14"/>
        <color theme="1"/>
        <rFont val="Arial"/>
        <family val="2"/>
      </rPr>
      <t xml:space="preserve"> Provide labor costs for services to support operations and maintenance for equipment provided in CLINs 210001 and/or 210001a.
</t>
    </r>
    <r>
      <rPr>
        <b/>
        <sz val="14"/>
        <color theme="1"/>
        <rFont val="Arial"/>
        <family val="2"/>
      </rPr>
      <t xml:space="preserve">Do not include travel, shipping or equipment in CLIN 210001b. </t>
    </r>
  </si>
  <si>
    <r>
      <t xml:space="preserve">Offerors shall provide pricing for space segment bandwidth. In addition offerors shall also identify the amount of bandwidth (MHz) proposed in Column D entitled ("Offeror Provided Description of Service/Product"). Note that If any other cost elements (such as teleport services) are proposed, they must be described (in full) both in Column D and in the Offeror's Price Narrative referenced in Section B. This CLIN should also include the cost of any "occasional satellite use cost" if proposed as part of the technical approach. </t>
    </r>
    <r>
      <rPr>
        <b/>
        <sz val="14"/>
        <color theme="1"/>
        <rFont val="Arial"/>
        <family val="2"/>
      </rPr>
      <t>Do not include travel or shipping in CLIN 210003.</t>
    </r>
  </si>
  <si>
    <r>
      <t xml:space="preserve">Offerors shall price the cost to establish frequency clearances and approvals for each of the following countries:   Argentina, Bolivia, Brazil, Chile, Peru and Venezuela. Offerors shall also identify the period timeframes (e.g. 5 years) of the frequency clearance's initial expiration/duration and must describe this information (in full) both in Column D (entitled "Offeror Provided Description of Service/Product") and in the Offeror's Price Narrative referenced in Section B. Offeror’s price shall be the sum total of the frequency clearances and approvals costs for the six countries identified above. </t>
    </r>
    <r>
      <rPr>
        <b/>
        <sz val="14"/>
        <color theme="1"/>
        <rFont val="Arial"/>
        <family val="2"/>
      </rPr>
      <t>Do not include travel or shipping in CLIN 210006.</t>
    </r>
  </si>
  <si>
    <r>
      <t xml:space="preserve">Offerors shall price the frequency clearance renewal fees for each of the following countries: Argentina, Bolivia, Brazil, Chile, Peru and Venezuela Offerors shall also provide the period timeframes (e.g. 1 year) and must describe this information (in full) both in Column D (entitled "Offeror Provided Description of Service/Product") and in the Offeror's Price Narrative referenced in Section B. Offerors shall not provide pricing in Year 1 for CLIN 210006a. Pricing for CLIN 210006a (if applicable) should be provided in Years 2 thru 10 and the 6 month extension. Offeror’s price shall be the sum totalof the frequency clearances and approval renewals costs for the six countries identified above. </t>
    </r>
    <r>
      <rPr>
        <b/>
        <sz val="14"/>
        <color theme="1"/>
        <rFont val="Arial"/>
        <family val="2"/>
      </rPr>
      <t>Do not include travel or shipping in CLIN 210006a.</t>
    </r>
  </si>
  <si>
    <r>
      <t xml:space="preserve">Offerors shall provide pricing for spares and warranty to support operations and maintenance for all equipment provided in CLINs 210001 and/or 210001a. This includes management (labor) for spares and warranty activities.                                                                                               </t>
    </r>
    <r>
      <rPr>
        <b/>
        <sz val="14"/>
        <color theme="1"/>
        <rFont val="Arial"/>
        <family val="2"/>
      </rPr>
      <t xml:space="preserve">Do not include travel or shipping CLIN 210001c.  </t>
    </r>
    <r>
      <rPr>
        <sz val="14"/>
        <color theme="1"/>
        <rFont val="Arial"/>
        <family val="2"/>
      </rPr>
      <t xml:space="preserve">                                                                         </t>
    </r>
    <r>
      <rPr>
        <b/>
        <sz val="14"/>
        <color theme="1"/>
        <rFont val="Arial"/>
        <family val="2"/>
      </rPr>
      <t xml:space="preserve">    </t>
    </r>
    <r>
      <rPr>
        <sz val="14"/>
        <color theme="1"/>
        <rFont val="Arial"/>
        <family val="2"/>
      </rPr>
      <t xml:space="preserve">                                                             </t>
    </r>
  </si>
  <si>
    <r>
      <t xml:space="preserve">Offerors shall provide pricing for spares and warranty to support operations and maintenance for all equipment provided in CLIN 210007. This includes management (labor) for spares and warranty activities. </t>
    </r>
    <r>
      <rPr>
        <b/>
        <sz val="14"/>
        <color theme="1"/>
        <rFont val="Arial"/>
        <family val="2"/>
      </rPr>
      <t xml:space="preserve">Do not include travel or shipping in CLIN 210007b.  </t>
    </r>
  </si>
  <si>
    <t>Remote Site Equipment
(No Solar Required: Chile and Argentina)</t>
  </si>
  <si>
    <r>
      <t xml:space="preserve">Offerors shall provide pricing for the following labor associated with CLIN 210007: </t>
    </r>
    <r>
      <rPr>
        <b/>
        <sz val="14"/>
        <color theme="1"/>
        <rFont val="Arial"/>
        <family val="2"/>
      </rPr>
      <t xml:space="preserve">
Yrs 1 &amp; 6: </t>
    </r>
    <r>
      <rPr>
        <sz val="14"/>
        <color theme="1"/>
        <rFont val="Arial"/>
        <family val="2"/>
      </rPr>
      <t>Provide Integration, Testing, and Installation labor costs for all equipment provided in CLIN 210007.</t>
    </r>
    <r>
      <rPr>
        <b/>
        <sz val="14"/>
        <color theme="1"/>
        <rFont val="Arial"/>
        <family val="2"/>
      </rPr>
      <t xml:space="preserve">
Yrs 2-5, 7-10 + 6-month extension period: </t>
    </r>
    <r>
      <rPr>
        <sz val="14"/>
        <color theme="1"/>
        <rFont val="Arial"/>
        <family val="2"/>
      </rPr>
      <t xml:space="preserve">Provide labor costs for services (including Help Desk and NOC) to support operations and maintenance for equipment provided in CLIN 210007. 
</t>
    </r>
    <r>
      <rPr>
        <b/>
        <sz val="14"/>
        <color theme="1"/>
        <rFont val="Arial"/>
        <family val="2"/>
      </rPr>
      <t xml:space="preserve">Do not include travel, shipping or equipment in CLIN 210007a. </t>
    </r>
  </si>
  <si>
    <r>
      <t xml:space="preserve">Offerors shall provide pricing for all equipment proposed in the technical solution: 
1. Satellite Terminals
2. Environmental Enclosure
3. Ancillary Network Components
4. Batteries
</t>
    </r>
    <r>
      <rPr>
        <b/>
        <sz val="14"/>
        <color theme="1"/>
        <rFont val="Arial"/>
        <family val="2"/>
      </rPr>
      <t>This CLIN is priced in Years 1 and 6 only. Do not include travel or shippi</t>
    </r>
    <r>
      <rPr>
        <sz val="14"/>
        <color theme="1"/>
        <rFont val="Arial"/>
        <family val="2"/>
      </rPr>
      <t xml:space="preserve">ng in CLIN 210001a. </t>
    </r>
  </si>
  <si>
    <t xml:space="preserve">Remote Site Equipment
(Solar Required: 
Bolivia, Brazil, Peru
and Venezuela)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</si>
</sst>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7" x14ac:knownFonts="1">
    <font>
      <sz val="12"/>
      <color theme="1"/>
      <name val="Arial"/>
      <family val="2"/>
    </font>
    <font>
      <sz val="11"/>
      <color theme="1"/>
      <name val="Arial"/>
      <family val="2"/>
    </font>
    <font>
      <b/>
      <sz val="12"/>
      <color theme="1"/>
      <name val="Arial"/>
      <family val="2"/>
    </font>
    <font>
      <b/>
      <sz val="11"/>
      <color theme="1"/>
      <name val="Arial"/>
      <family val="2"/>
    </font>
    <font>
      <b/>
      <sz val="14"/>
      <color theme="1"/>
      <name val="Arial"/>
      <family val="2"/>
    </font>
    <font>
      <sz val="14"/>
      <color theme="1"/>
      <name val="Arial"/>
      <family val="2"/>
    </font>
    <font>
      <b/>
      <u/>
      <sz val="14"/>
      <color theme="1"/>
      <name val="Arial"/>
      <family val="2"/>
    </font>
  </fonts>
  <fills count="10">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
      <patternFill patternType="solid">
        <fgColor theme="0" tint="-0.24994659260841701"/>
        <bgColor indexed="64"/>
      </patternFill>
    </fill>
    <fill>
      <patternFill patternType="solid">
        <fgColor theme="6" tint="0.59999389629810485"/>
        <bgColor indexed="64"/>
      </patternFill>
    </fill>
    <fill>
      <patternFill patternType="solid">
        <fgColor theme="1"/>
        <bgColor indexed="64"/>
      </patternFill>
    </fill>
    <fill>
      <patternFill patternType="solid">
        <fgColor theme="0"/>
        <bgColor indexed="64"/>
      </patternFill>
    </fill>
  </fills>
  <borders count="46">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diagonal/>
    </border>
    <border>
      <left style="thick">
        <color rgb="FFFF0000"/>
      </left>
      <right style="thick">
        <color rgb="FFFF0000"/>
      </right>
      <top style="thick">
        <color rgb="FFFF0000"/>
      </top>
      <bottom style="thick">
        <color rgb="FFFF0000"/>
      </bottom>
      <diagonal/>
    </border>
    <border>
      <left style="medium">
        <color auto="1"/>
      </left>
      <right/>
      <top/>
      <bottom/>
      <diagonal/>
    </border>
    <border>
      <left style="medium">
        <color auto="1"/>
      </left>
      <right style="medium">
        <color auto="1"/>
      </right>
      <top/>
      <bottom/>
      <diagonal/>
    </border>
    <border>
      <left style="thick">
        <color rgb="FFFF0000"/>
      </left>
      <right style="thick">
        <color rgb="FFFF0000"/>
      </right>
      <top/>
      <bottom style="thick">
        <color rgb="FFFF0000"/>
      </bottom>
      <diagonal/>
    </border>
    <border>
      <left style="thick">
        <color rgb="FFFF0000"/>
      </left>
      <right style="thick">
        <color rgb="FFFF0000"/>
      </right>
      <top style="thick">
        <color rgb="FFFF0000"/>
      </top>
      <bottom/>
      <diagonal/>
    </border>
    <border>
      <left style="thick">
        <color rgb="FFFF0000"/>
      </left>
      <right style="thick">
        <color rgb="FFFF0000"/>
      </right>
      <top/>
      <bottom/>
      <diagonal/>
    </border>
    <border>
      <left style="thick">
        <color rgb="FFFF0000"/>
      </left>
      <right style="medium">
        <color auto="1"/>
      </right>
      <top style="medium">
        <color auto="1"/>
      </top>
      <bottom/>
      <diagonal/>
    </border>
    <border>
      <left style="thick">
        <color rgb="FFFF0000"/>
      </left>
      <right style="medium">
        <color auto="1"/>
      </right>
      <top/>
      <bottom/>
      <diagonal/>
    </border>
    <border>
      <left style="thick">
        <color rgb="FFFF0000"/>
      </left>
      <right style="medium">
        <color auto="1"/>
      </right>
      <top/>
      <bottom style="medium">
        <color auto="1"/>
      </bottom>
      <diagonal/>
    </border>
    <border>
      <left/>
      <right style="thick">
        <color rgb="FFFF0000"/>
      </right>
      <top style="thick">
        <color rgb="FFFF0000"/>
      </top>
      <bottom style="thick">
        <color rgb="FFFF0000"/>
      </bottom>
      <diagonal/>
    </border>
    <border>
      <left/>
      <right style="thick">
        <color auto="1"/>
      </right>
      <top style="thick">
        <color rgb="FFFF0000"/>
      </top>
      <bottom style="thick">
        <color rgb="FFFF0000"/>
      </bottom>
      <diagonal/>
    </border>
    <border>
      <left style="medium">
        <color auto="1"/>
      </left>
      <right/>
      <top style="medium">
        <color auto="1"/>
      </top>
      <bottom/>
      <diagonal/>
    </border>
    <border>
      <left/>
      <right/>
      <top style="medium">
        <color auto="1"/>
      </top>
      <bottom/>
      <diagonal/>
    </border>
    <border>
      <left style="thick">
        <color rgb="FFFF0000"/>
      </left>
      <right style="thick">
        <color rgb="FFFF0000"/>
      </right>
      <top style="thick">
        <color rgb="FFFF0000"/>
      </top>
      <bottom style="medium">
        <color auto="1"/>
      </bottom>
      <diagonal/>
    </border>
    <border>
      <left style="medium">
        <color auto="1"/>
      </left>
      <right style="thick">
        <color rgb="FFFF0000"/>
      </right>
      <top style="medium">
        <color auto="1"/>
      </top>
      <bottom style="medium">
        <color auto="1"/>
      </bottom>
      <diagonal/>
    </border>
    <border>
      <left/>
      <right style="medium">
        <color auto="1"/>
      </right>
      <top/>
      <bottom/>
      <diagonal/>
    </border>
    <border>
      <left style="thick">
        <color auto="1"/>
      </left>
      <right style="thick">
        <color auto="1"/>
      </right>
      <top style="thick">
        <color auto="1"/>
      </top>
      <bottom style="thick">
        <color auto="1"/>
      </bottom>
      <diagonal/>
    </border>
    <border>
      <left style="thick">
        <color auto="1"/>
      </left>
      <right style="thick">
        <color auto="1"/>
      </right>
      <top style="thick">
        <color rgb="FFFF0000"/>
      </top>
      <bottom style="thick">
        <color rgb="FFFF0000"/>
      </bottom>
      <diagonal/>
    </border>
    <border>
      <left style="medium">
        <color auto="1"/>
      </left>
      <right style="thick">
        <color rgb="FFFF0000"/>
      </right>
      <top style="medium">
        <color auto="1"/>
      </top>
      <bottom/>
      <diagonal/>
    </border>
    <border>
      <left style="medium">
        <color auto="1"/>
      </left>
      <right style="thick">
        <color rgb="FFFF0000"/>
      </right>
      <top/>
      <bottom/>
      <diagonal/>
    </border>
    <border>
      <left style="medium">
        <color auto="1"/>
      </left>
      <right style="thick">
        <color rgb="FFFF0000"/>
      </right>
      <top/>
      <bottom style="medium">
        <color auto="1"/>
      </bottom>
      <diagonal/>
    </border>
    <border>
      <left style="medium">
        <color auto="1"/>
      </left>
      <right style="medium">
        <color auto="1"/>
      </right>
      <top style="medium">
        <color auto="1"/>
      </top>
      <bottom style="thick">
        <color rgb="FFFF0000"/>
      </bottom>
      <diagonal/>
    </border>
    <border>
      <left style="medium">
        <color auto="1"/>
      </left>
      <right style="medium">
        <color auto="1"/>
      </right>
      <top style="thick">
        <color rgb="FFFF0000"/>
      </top>
      <bottom style="medium">
        <color auto="1"/>
      </bottom>
      <diagonal/>
    </border>
    <border>
      <left style="thick">
        <color rgb="FFFF0000"/>
      </left>
      <right/>
      <top style="medium">
        <color auto="1"/>
      </top>
      <bottom/>
      <diagonal/>
    </border>
    <border>
      <left style="thick">
        <color rgb="FFFF0000"/>
      </left>
      <right/>
      <top/>
      <bottom/>
      <diagonal/>
    </border>
    <border>
      <left style="thick">
        <color rgb="FFFF0000"/>
      </left>
      <right/>
      <top/>
      <bottom style="medium">
        <color auto="1"/>
      </bottom>
      <diagonal/>
    </border>
    <border>
      <left style="thick">
        <color auto="1"/>
      </left>
      <right style="thick">
        <color auto="1"/>
      </right>
      <top style="thick">
        <color auto="1"/>
      </top>
      <bottom/>
      <diagonal/>
    </border>
    <border>
      <left style="medium">
        <color auto="1"/>
      </left>
      <right style="thick">
        <color rgb="FFFF0000"/>
      </right>
      <top style="medium">
        <color rgb="FFFF0000"/>
      </top>
      <bottom/>
      <diagonal/>
    </border>
    <border>
      <left style="medium">
        <color auto="1"/>
      </left>
      <right style="thick">
        <color rgb="FFFF0000"/>
      </right>
      <top/>
      <bottom style="medium">
        <color rgb="FFFF0000"/>
      </bottom>
      <diagonal/>
    </border>
    <border>
      <left/>
      <right style="thick">
        <color rgb="FFFF0000"/>
      </right>
      <top style="thick">
        <color rgb="FFFF0000"/>
      </top>
      <bottom/>
      <diagonal/>
    </border>
    <border>
      <left/>
      <right style="thick">
        <color rgb="FFFF0000"/>
      </right>
      <top/>
      <bottom/>
      <diagonal/>
    </border>
    <border>
      <left/>
      <right style="thick">
        <color rgb="FFFF0000"/>
      </right>
      <top/>
      <bottom style="thick">
        <color rgb="FFFF0000"/>
      </bottom>
      <diagonal/>
    </border>
  </borders>
  <cellStyleXfs count="1">
    <xf numFmtId="0" fontId="0" fillId="0" borderId="0"/>
  </cellStyleXfs>
  <cellXfs count="102">
    <xf numFmtId="0" fontId="0" fillId="0" borderId="0" xfId="0"/>
    <xf numFmtId="0" fontId="4" fillId="5" borderId="2" xfId="0" applyFont="1" applyFill="1" applyBorder="1" applyAlignment="1">
      <alignment horizontal="centerContinuous" vertical="center" wrapText="1"/>
    </xf>
    <xf numFmtId="0" fontId="4" fillId="5" borderId="3" xfId="0" applyFont="1" applyFill="1" applyBorder="1" applyAlignment="1">
      <alignment horizontal="centerContinuous" vertical="center" wrapText="1"/>
    </xf>
    <xf numFmtId="0" fontId="5" fillId="0" borderId="0" xfId="0" applyFont="1"/>
    <xf numFmtId="0" fontId="5" fillId="5" borderId="25" xfId="0" applyFont="1" applyFill="1" applyBorder="1"/>
    <xf numFmtId="0" fontId="4" fillId="5" borderId="26" xfId="0" applyFont="1" applyFill="1" applyBorder="1" applyAlignment="1">
      <alignment horizontal="center" vertical="center" wrapText="1"/>
    </xf>
    <xf numFmtId="0" fontId="4" fillId="5" borderId="13"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4" borderId="23" xfId="0" applyFont="1" applyFill="1" applyBorder="1" applyAlignment="1">
      <alignment horizontal="center" vertical="center" wrapText="1"/>
    </xf>
    <xf numFmtId="0" fontId="5" fillId="3" borderId="2" xfId="0" applyFont="1" applyFill="1" applyBorder="1" applyAlignment="1">
      <alignment horizontal="center"/>
    </xf>
    <xf numFmtId="0" fontId="5" fillId="3" borderId="3" xfId="0" applyFont="1" applyFill="1" applyBorder="1" applyAlignment="1">
      <alignment horizontal="center"/>
    </xf>
    <xf numFmtId="0" fontId="5" fillId="3" borderId="12" xfId="0" applyFont="1" applyFill="1" applyBorder="1"/>
    <xf numFmtId="0" fontId="5" fillId="6" borderId="1" xfId="0" applyFont="1" applyFill="1" applyBorder="1"/>
    <xf numFmtId="0" fontId="5" fillId="4" borderId="11"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5" fillId="7" borderId="4" xfId="0" applyFont="1" applyFill="1" applyBorder="1" applyAlignment="1">
      <alignment vertical="center" wrapText="1"/>
    </xf>
    <xf numFmtId="164" fontId="5" fillId="7" borderId="4" xfId="0" applyNumberFormat="1" applyFont="1" applyFill="1" applyBorder="1" applyAlignment="1">
      <alignment horizontal="center" vertical="center" wrapText="1"/>
    </xf>
    <xf numFmtId="0" fontId="5" fillId="7" borderId="1" xfId="0" applyFont="1" applyFill="1" applyBorder="1" applyAlignment="1">
      <alignment horizontal="center"/>
    </xf>
    <xf numFmtId="0" fontId="5" fillId="0" borderId="8" xfId="0" applyFont="1" applyBorder="1" applyAlignment="1">
      <alignment horizontal="center"/>
    </xf>
    <xf numFmtId="0" fontId="5" fillId="0" borderId="9" xfId="0" applyFont="1" applyBorder="1" applyAlignment="1">
      <alignment horizontal="center"/>
    </xf>
    <xf numFmtId="0" fontId="5" fillId="0" borderId="10" xfId="0" applyFont="1" applyBorder="1" applyAlignment="1">
      <alignment horizontal="center"/>
    </xf>
    <xf numFmtId="0" fontId="5" fillId="0" borderId="0" xfId="0" applyFont="1" applyAlignment="1">
      <alignment horizontal="center"/>
    </xf>
    <xf numFmtId="0" fontId="5" fillId="8" borderId="1" xfId="0" applyFont="1" applyFill="1" applyBorder="1" applyAlignment="1">
      <alignment horizontal="center" vertical="center" wrapText="1"/>
    </xf>
    <xf numFmtId="0" fontId="5" fillId="8" borderId="2" xfId="0" applyFont="1" applyFill="1" applyBorder="1" applyAlignment="1">
      <alignment horizontal="center" vertical="center" wrapText="1"/>
    </xf>
    <xf numFmtId="0" fontId="4" fillId="5" borderId="15" xfId="0" applyFont="1" applyFill="1" applyBorder="1" applyAlignment="1">
      <alignment horizontal="centerContinuous" vertical="center" wrapText="1"/>
    </xf>
    <xf numFmtId="0" fontId="5" fillId="5" borderId="29" xfId="0" applyFont="1" applyFill="1" applyBorder="1" applyAlignment="1">
      <alignment horizontal="centerContinuous" vertical="center" wrapText="1"/>
    </xf>
    <xf numFmtId="0" fontId="5" fillId="8" borderId="35" xfId="0" applyFont="1" applyFill="1" applyBorder="1" applyAlignment="1">
      <alignment horizontal="center" vertical="center" wrapText="1"/>
    </xf>
    <xf numFmtId="0" fontId="5" fillId="8" borderId="36"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5" fillId="0" borderId="4" xfId="0" applyFont="1" applyBorder="1"/>
    <xf numFmtId="0" fontId="5" fillId="0" borderId="24" xfId="0" applyFont="1" applyBorder="1" applyAlignment="1">
      <alignment horizontal="center" vertical="center" wrapText="1"/>
    </xf>
    <xf numFmtId="0" fontId="5" fillId="5" borderId="0" xfId="0" applyFont="1" applyFill="1" applyAlignment="1">
      <alignment horizontal="centerContinuous" vertical="center" wrapText="1"/>
    </xf>
    <xf numFmtId="0" fontId="4" fillId="2" borderId="2" xfId="0" applyFont="1" applyFill="1" applyBorder="1" applyAlignment="1">
      <alignment horizontal="center" vertical="center" wrapText="1"/>
    </xf>
    <xf numFmtId="0" fontId="5" fillId="0" borderId="3" xfId="0" applyFont="1" applyBorder="1" applyAlignment="1">
      <alignment horizontal="center" vertical="center" wrapText="1"/>
    </xf>
    <xf numFmtId="0" fontId="4" fillId="5" borderId="3"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5" fillId="0" borderId="7"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28" xfId="0" applyFont="1" applyBorder="1" applyAlignment="1">
      <alignment horizontal="left" vertical="center" wrapText="1"/>
    </xf>
    <xf numFmtId="0" fontId="3" fillId="4" borderId="18" xfId="0" applyFont="1" applyFill="1" applyBorder="1" applyAlignment="1">
      <alignment horizontal="center" vertical="center" wrapText="1"/>
    </xf>
    <xf numFmtId="0" fontId="2" fillId="0" borderId="19" xfId="0" applyFont="1" applyBorder="1" applyAlignment="1">
      <alignment horizontal="center" vertical="center" wrapText="1"/>
    </xf>
    <xf numFmtId="0" fontId="2" fillId="0" borderId="17"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5" fillId="8" borderId="25" xfId="0" applyFont="1" applyFill="1" applyBorder="1" applyAlignment="1">
      <alignment horizontal="center" vertical="center" wrapText="1"/>
    </xf>
    <xf numFmtId="0" fontId="5" fillId="8" borderId="15" xfId="0" applyFont="1" applyFill="1" applyBorder="1" applyAlignment="1">
      <alignment horizontal="center" vertical="center" wrapText="1"/>
    </xf>
    <xf numFmtId="0" fontId="5" fillId="8" borderId="11" xfId="0" applyFont="1" applyFill="1" applyBorder="1" applyAlignment="1">
      <alignment horizontal="center" vertical="center" wrapText="1"/>
    </xf>
    <xf numFmtId="164" fontId="5" fillId="8" borderId="30" xfId="0" applyNumberFormat="1" applyFont="1" applyFill="1" applyBorder="1" applyAlignment="1">
      <alignment horizontal="center" vertical="center" wrapText="1"/>
    </xf>
    <xf numFmtId="0" fontId="5" fillId="8" borderId="30" xfId="0" applyFont="1" applyFill="1" applyBorder="1" applyAlignment="1">
      <alignment horizontal="center" vertical="center" wrapText="1"/>
    </xf>
    <xf numFmtId="164" fontId="5" fillId="8" borderId="13" xfId="0" applyNumberFormat="1" applyFont="1" applyFill="1" applyBorder="1" applyAlignment="1">
      <alignment horizontal="center" vertical="center" wrapText="1"/>
    </xf>
    <xf numFmtId="0" fontId="5" fillId="8" borderId="29" xfId="0" applyFont="1" applyFill="1" applyBorder="1" applyAlignment="1">
      <alignment horizontal="center" vertical="center" wrapText="1"/>
    </xf>
    <xf numFmtId="0" fontId="5" fillId="8" borderId="6" xfId="0" applyFont="1" applyFill="1" applyBorder="1" applyAlignment="1">
      <alignment horizontal="center" vertical="center" wrapText="1"/>
    </xf>
    <xf numFmtId="2" fontId="5" fillId="8" borderId="7" xfId="0" applyNumberFormat="1" applyFont="1" applyFill="1" applyBorder="1" applyAlignment="1">
      <alignment horizontal="center" vertical="center" wrapText="1"/>
    </xf>
    <xf numFmtId="2" fontId="5" fillId="8" borderId="16" xfId="0" applyNumberFormat="1" applyFont="1" applyFill="1" applyBorder="1" applyAlignment="1">
      <alignment horizontal="center" vertical="center" wrapText="1"/>
    </xf>
    <xf numFmtId="2" fontId="5" fillId="8" borderId="5" xfId="0" applyNumberFormat="1" applyFont="1" applyFill="1" applyBorder="1" applyAlignment="1">
      <alignment horizontal="center" vertical="center" wrapText="1"/>
    </xf>
    <xf numFmtId="0" fontId="5" fillId="8" borderId="40" xfId="0" applyFont="1" applyFill="1" applyBorder="1" applyAlignment="1">
      <alignment horizontal="center" vertical="center" wrapText="1"/>
    </xf>
    <xf numFmtId="0" fontId="1" fillId="4" borderId="18" xfId="0" applyFont="1" applyFill="1" applyBorder="1" applyAlignment="1">
      <alignment vertical="center" wrapText="1"/>
    </xf>
    <xf numFmtId="0" fontId="0" fillId="0" borderId="19" xfId="0" applyBorder="1" applyAlignment="1">
      <alignment vertical="center" wrapText="1"/>
    </xf>
    <xf numFmtId="0" fontId="0" fillId="0" borderId="17" xfId="0" applyBorder="1" applyAlignment="1">
      <alignment vertical="center" wrapText="1"/>
    </xf>
    <xf numFmtId="0" fontId="5" fillId="0" borderId="37"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39" xfId="0" applyFont="1" applyBorder="1" applyAlignment="1">
      <alignment horizontal="center" vertical="center" wrapText="1"/>
    </xf>
    <xf numFmtId="164" fontId="5" fillId="0" borderId="25" xfId="0" applyNumberFormat="1" applyFont="1" applyBorder="1" applyAlignment="1">
      <alignment horizontal="center" vertical="center" wrapText="1"/>
    </xf>
    <xf numFmtId="164" fontId="5" fillId="0" borderId="15" xfId="0" applyNumberFormat="1" applyFont="1" applyBorder="1" applyAlignment="1">
      <alignment horizontal="center" vertical="center" wrapText="1"/>
    </xf>
    <xf numFmtId="164" fontId="5" fillId="0" borderId="11" xfId="0" applyNumberFormat="1" applyFont="1" applyBorder="1" applyAlignment="1">
      <alignment horizontal="center" vertical="center" wrapText="1"/>
    </xf>
    <xf numFmtId="164" fontId="5" fillId="9" borderId="41" xfId="0" applyNumberFormat="1" applyFont="1" applyFill="1" applyBorder="1" applyAlignment="1">
      <alignment horizontal="center" vertical="center" wrapText="1"/>
    </xf>
    <xf numFmtId="164" fontId="5" fillId="9" borderId="33" xfId="0" applyNumberFormat="1" applyFont="1" applyFill="1" applyBorder="1" applyAlignment="1">
      <alignment horizontal="center" vertical="center" wrapText="1"/>
    </xf>
    <xf numFmtId="164" fontId="5" fillId="9" borderId="42" xfId="0" applyNumberFormat="1" applyFont="1" applyFill="1" applyBorder="1" applyAlignment="1">
      <alignment horizontal="center" vertical="center" wrapText="1"/>
    </xf>
    <xf numFmtId="164" fontId="5" fillId="4" borderId="14" xfId="0" applyNumberFormat="1" applyFont="1" applyFill="1" applyBorder="1" applyAlignment="1">
      <alignment horizontal="center" vertical="center" wrapText="1"/>
    </xf>
    <xf numFmtId="0" fontId="5" fillId="4" borderId="14" xfId="0" applyFont="1" applyFill="1" applyBorder="1" applyAlignment="1">
      <alignment horizontal="center" vertical="center" wrapText="1"/>
    </xf>
    <xf numFmtId="2" fontId="5" fillId="0" borderId="7" xfId="0" applyNumberFormat="1" applyFont="1" applyBorder="1" applyAlignment="1">
      <alignment horizontal="center" vertical="center" wrapText="1"/>
    </xf>
    <xf numFmtId="2" fontId="5" fillId="0" borderId="16" xfId="0" applyNumberFormat="1" applyFont="1" applyBorder="1" applyAlignment="1">
      <alignment horizontal="center" vertical="center" wrapText="1"/>
    </xf>
    <xf numFmtId="2" fontId="5" fillId="0" borderId="5" xfId="0" applyNumberFormat="1" applyFont="1" applyBorder="1" applyAlignment="1">
      <alignment horizontal="center" vertical="center" wrapText="1"/>
    </xf>
    <xf numFmtId="164" fontId="5" fillId="4" borderId="17" xfId="0" applyNumberFormat="1" applyFont="1" applyFill="1" applyBorder="1" applyAlignment="1">
      <alignment horizontal="center" vertical="center" wrapText="1"/>
    </xf>
    <xf numFmtId="0" fontId="5" fillId="4" borderId="27" xfId="0" applyFont="1" applyFill="1" applyBorder="1" applyAlignment="1">
      <alignment horizontal="center" vertical="center" wrapText="1"/>
    </xf>
    <xf numFmtId="164" fontId="5" fillId="0" borderId="16" xfId="0" applyNumberFormat="1" applyFont="1" applyBorder="1" applyAlignment="1">
      <alignment horizontal="center" vertical="center" wrapText="1"/>
    </xf>
    <xf numFmtId="0" fontId="5" fillId="0" borderId="28" xfId="0" applyFont="1" applyBorder="1" applyAlignment="1">
      <alignment vertical="center" wrapText="1"/>
    </xf>
    <xf numFmtId="164" fontId="5" fillId="0" borderId="7" xfId="0" applyNumberFormat="1" applyFont="1" applyBorder="1" applyAlignment="1">
      <alignment horizontal="center" vertical="center" wrapText="1"/>
    </xf>
    <xf numFmtId="0" fontId="5" fillId="0" borderId="32" xfId="0" applyFont="1" applyBorder="1" applyAlignment="1">
      <alignment vertical="center" wrapText="1"/>
    </xf>
    <xf numFmtId="0" fontId="5" fillId="0" borderId="33" xfId="0" applyFont="1" applyBorder="1" applyAlignment="1">
      <alignment vertical="center" wrapText="1"/>
    </xf>
    <xf numFmtId="0" fontId="5" fillId="0" borderId="34" xfId="0" applyFont="1" applyBorder="1" applyAlignment="1">
      <alignment vertical="center" wrapText="1"/>
    </xf>
    <xf numFmtId="164" fontId="5" fillId="8" borderId="31" xfId="0" applyNumberFormat="1" applyFont="1" applyFill="1" applyBorder="1" applyAlignment="1">
      <alignment horizontal="center" vertical="center" wrapText="1"/>
    </xf>
    <xf numFmtId="0" fontId="5" fillId="8" borderId="31" xfId="0" applyFont="1" applyFill="1" applyBorder="1" applyAlignment="1">
      <alignment horizontal="center" vertical="center" wrapText="1"/>
    </xf>
    <xf numFmtId="164" fontId="5" fillId="0" borderId="5" xfId="0" applyNumberFormat="1" applyFont="1" applyBorder="1" applyAlignment="1">
      <alignment horizontal="center" vertical="center" wrapText="1"/>
    </xf>
    <xf numFmtId="164" fontId="5" fillId="9" borderId="43" xfId="0" applyNumberFormat="1" applyFont="1" applyFill="1" applyBorder="1" applyAlignment="1">
      <alignment horizontal="center" vertical="center" wrapText="1"/>
    </xf>
    <xf numFmtId="164" fontId="5" fillId="9" borderId="44" xfId="0" applyNumberFormat="1" applyFont="1" applyFill="1" applyBorder="1" applyAlignment="1">
      <alignment horizontal="center" vertical="center" wrapText="1"/>
    </xf>
    <xf numFmtId="164" fontId="5" fillId="9" borderId="45"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S3%20Contract_Lepton_Section%20B_STO-2_J-11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IN 210000 Summary"/>
      <sheetName val="Contract Year 1 - Detail"/>
      <sheetName val="Contract Year 2 - Detail"/>
      <sheetName val="Contract Year 3 - Detail"/>
      <sheetName val="Contract Year 4 - Detail"/>
      <sheetName val="Contract Year 5 - Detail"/>
      <sheetName val="Contract Year 6 (Opt 1) -Detail"/>
      <sheetName val="Contract Year 7 (Opt 1) -Detail"/>
      <sheetName val="Contract Year 8 (Opt 1) -Detail"/>
      <sheetName val="Contract Year 9 (Opt 2) -Detail"/>
      <sheetName val="Contract Year 10 (Opt 2)-Detail"/>
      <sheetName val="CY 11-FAR 52.217-8 (6 mo extn)"/>
      <sheetName val="Labor Categories_W_PRICES"/>
      <sheetName val="Sheet1"/>
    </sheetNames>
    <sheetDataSet>
      <sheetData sheetId="0"/>
      <sheetData sheetId="1"/>
      <sheetData sheetId="2">
        <row r="10">
          <cell r="K10" t="str">
            <v>LC-1</v>
          </cell>
          <cell r="L10" t="str">
            <v>LC-2</v>
          </cell>
          <cell r="M10" t="str">
            <v>LC-3</v>
          </cell>
          <cell r="N10" t="str">
            <v>LC-4</v>
          </cell>
          <cell r="O10" t="str">
            <v>LC-5</v>
          </cell>
          <cell r="P10" t="str">
            <v>LC-6</v>
          </cell>
          <cell r="Q10" t="str">
            <v>LC-7</v>
          </cell>
        </row>
        <row r="13">
          <cell r="K13" t="str">
            <v>LC-1</v>
          </cell>
          <cell r="L13" t="str">
            <v>LC-2</v>
          </cell>
          <cell r="M13" t="str">
            <v>LC-3</v>
          </cell>
          <cell r="N13" t="str">
            <v>LC-4</v>
          </cell>
          <cell r="O13" t="str">
            <v>LC-5</v>
          </cell>
          <cell r="P13" t="str">
            <v>LC-6</v>
          </cell>
          <cell r="Q13" t="str">
            <v>LC-7</v>
          </cell>
        </row>
        <row r="16">
          <cell r="K16" t="str">
            <v>LC-1</v>
          </cell>
          <cell r="L16" t="str">
            <v>LC-2</v>
          </cell>
          <cell r="M16" t="str">
            <v>LC-3</v>
          </cell>
          <cell r="N16" t="str">
            <v>LC-4</v>
          </cell>
          <cell r="O16" t="str">
            <v>LC-5</v>
          </cell>
          <cell r="P16" t="str">
            <v>LC-6</v>
          </cell>
          <cell r="Q16" t="str">
            <v>LC-7</v>
          </cell>
        </row>
        <row r="19">
          <cell r="K19" t="str">
            <v>LC-1</v>
          </cell>
          <cell r="L19" t="str">
            <v>LC-2</v>
          </cell>
          <cell r="M19" t="str">
            <v>LC-3</v>
          </cell>
          <cell r="N19" t="str">
            <v>LC-4</v>
          </cell>
          <cell r="O19" t="str">
            <v>LC-5</v>
          </cell>
          <cell r="P19" t="str">
            <v>LC-6</v>
          </cell>
          <cell r="Q19" t="str">
            <v>LC-7</v>
          </cell>
        </row>
        <row r="22">
          <cell r="K22" t="str">
            <v>LC-1</v>
          </cell>
          <cell r="L22" t="str">
            <v>LC-2</v>
          </cell>
          <cell r="M22" t="str">
            <v>LC-3</v>
          </cell>
          <cell r="N22" t="str">
            <v>LC-4</v>
          </cell>
          <cell r="O22" t="str">
            <v>LC-5</v>
          </cell>
          <cell r="P22" t="str">
            <v>LC-6</v>
          </cell>
          <cell r="Q22" t="str">
            <v>LC-7</v>
          </cell>
        </row>
        <row r="25">
          <cell r="K25" t="str">
            <v>LC-1</v>
          </cell>
          <cell r="L25" t="str">
            <v>LC-2</v>
          </cell>
          <cell r="M25" t="str">
            <v>LC-3</v>
          </cell>
          <cell r="N25" t="str">
            <v>LC-4</v>
          </cell>
          <cell r="O25" t="str">
            <v>LC-5</v>
          </cell>
          <cell r="P25" t="str">
            <v>LC-6</v>
          </cell>
          <cell r="Q25" t="str">
            <v>LC-7</v>
          </cell>
        </row>
        <row r="37">
          <cell r="K37" t="str">
            <v>LC-1</v>
          </cell>
          <cell r="L37" t="str">
            <v>LC-2</v>
          </cell>
          <cell r="M37" t="str">
            <v>LC-3</v>
          </cell>
          <cell r="N37" t="str">
            <v>LC-4</v>
          </cell>
          <cell r="O37" t="str">
            <v>LC-5</v>
          </cell>
          <cell r="P37" t="str">
            <v>LC-6</v>
          </cell>
          <cell r="Q37" t="str">
            <v>LC-7</v>
          </cell>
        </row>
        <row r="40">
          <cell r="K40" t="str">
            <v>LC-1</v>
          </cell>
          <cell r="L40" t="str">
            <v>LC-2</v>
          </cell>
          <cell r="M40" t="str">
            <v>LC-3</v>
          </cell>
          <cell r="N40" t="str">
            <v>LC-4</v>
          </cell>
          <cell r="O40" t="str">
            <v>LC-5</v>
          </cell>
          <cell r="P40" t="str">
            <v>LC-6</v>
          </cell>
          <cell r="Q40" t="str">
            <v>LC-7</v>
          </cell>
        </row>
      </sheetData>
      <sheetData sheetId="3"/>
      <sheetData sheetId="4"/>
      <sheetData sheetId="5"/>
      <sheetData sheetId="6"/>
      <sheetData sheetId="7"/>
      <sheetData sheetId="8"/>
      <sheetData sheetId="9"/>
      <sheetData sheetId="10"/>
      <sheetData sheetId="11"/>
      <sheetData sheetId="12">
        <row r="4">
          <cell r="B4" t="str">
            <v>LC-1</v>
          </cell>
          <cell r="C4" t="str">
            <v>LC-2</v>
          </cell>
          <cell r="D4" t="str">
            <v>LC-3</v>
          </cell>
          <cell r="E4" t="str">
            <v>LC-4</v>
          </cell>
          <cell r="F4" t="str">
            <v>LC-5</v>
          </cell>
          <cell r="G4" t="str">
            <v>LC-6</v>
          </cell>
          <cell r="H4" t="str">
            <v>LC-7</v>
          </cell>
          <cell r="I4" t="str">
            <v>LC-8</v>
          </cell>
          <cell r="J4" t="str">
            <v>LC-9</v>
          </cell>
          <cell r="K4" t="str">
            <v>LC-10</v>
          </cell>
          <cell r="L4" t="str">
            <v>LC-11</v>
          </cell>
          <cell r="M4" t="str">
            <v>LC-12</v>
          </cell>
          <cell r="N4" t="str">
            <v>LC-13</v>
          </cell>
          <cell r="O4" t="str">
            <v>LC-14</v>
          </cell>
          <cell r="P4" t="str">
            <v>LC-15</v>
          </cell>
          <cell r="Q4" t="str">
            <v>LC-16</v>
          </cell>
          <cell r="R4" t="str">
            <v>LC-17</v>
          </cell>
          <cell r="S4" t="str">
            <v>LC-18</v>
          </cell>
          <cell r="T4" t="str">
            <v>LC-19</v>
          </cell>
          <cell r="U4" t="str">
            <v>LC-20</v>
          </cell>
          <cell r="V4" t="str">
            <v>LC-21</v>
          </cell>
          <cell r="W4" t="str">
            <v>LC-22</v>
          </cell>
          <cell r="X4" t="str">
            <v>LC-23</v>
          </cell>
          <cell r="Y4" t="str">
            <v>LC-24</v>
          </cell>
          <cell r="Z4" t="str">
            <v>LC-25</v>
          </cell>
          <cell r="AA4" t="str">
            <v>LC-26</v>
          </cell>
          <cell r="AB4" t="str">
            <v>LC-27</v>
          </cell>
          <cell r="AC4" t="str">
            <v>LC-28</v>
          </cell>
          <cell r="AD4" t="str">
            <v>LC-29</v>
          </cell>
          <cell r="AE4" t="str">
            <v>LC-30</v>
          </cell>
          <cell r="AF4" t="str">
            <v>LC-31</v>
          </cell>
          <cell r="AG4" t="str">
            <v>LC-32</v>
          </cell>
          <cell r="AH4" t="str">
            <v>LC-33</v>
          </cell>
          <cell r="AI4" t="str">
            <v>LC-34</v>
          </cell>
          <cell r="AJ4" t="str">
            <v>LC-35</v>
          </cell>
        </row>
        <row r="5">
          <cell r="B5" t="str">
            <v xml:space="preserve"> Installer</v>
          </cell>
          <cell r="C5" t="str">
            <v>Lead Installer</v>
          </cell>
          <cell r="D5" t="str">
            <v>Solar Technician I</v>
          </cell>
          <cell r="E5" t="str">
            <v>RF Technician II</v>
          </cell>
          <cell r="F5" t="str">
            <v>Program Manager</v>
          </cell>
          <cell r="G5" t="str">
            <v>NOC Technician 1</v>
          </cell>
          <cell r="H5" t="str">
            <v>Senior Network Manager</v>
          </cell>
          <cell r="I5" t="str">
            <v>Short Name Here</v>
          </cell>
          <cell r="J5" t="str">
            <v>Short Name Here</v>
          </cell>
          <cell r="K5" t="str">
            <v>Short Name Here</v>
          </cell>
          <cell r="L5" t="str">
            <v>Short Name Here</v>
          </cell>
          <cell r="M5" t="str">
            <v>Short Name Here</v>
          </cell>
          <cell r="N5" t="str">
            <v>Short Name Here</v>
          </cell>
          <cell r="O5" t="str">
            <v>Short Name Here</v>
          </cell>
          <cell r="P5" t="str">
            <v>Short Name Here</v>
          </cell>
          <cell r="Q5" t="str">
            <v>Short Name Here</v>
          </cell>
          <cell r="R5" t="str">
            <v>Short Name Here</v>
          </cell>
          <cell r="S5" t="str">
            <v>Short Name Here</v>
          </cell>
          <cell r="T5" t="str">
            <v>Short Name Here</v>
          </cell>
          <cell r="U5" t="str">
            <v>Short Name Here</v>
          </cell>
          <cell r="V5" t="str">
            <v>Short Name Here</v>
          </cell>
          <cell r="W5" t="str">
            <v>Short Name Here</v>
          </cell>
          <cell r="X5" t="str">
            <v>Short Name Here</v>
          </cell>
          <cell r="Y5" t="str">
            <v>Short Name Here</v>
          </cell>
          <cell r="Z5" t="str">
            <v>Short Name Here</v>
          </cell>
          <cell r="AA5" t="str">
            <v>Short Name Here</v>
          </cell>
          <cell r="AB5" t="str">
            <v>Short Name Here</v>
          </cell>
          <cell r="AC5" t="str">
            <v>Short Name Here</v>
          </cell>
          <cell r="AD5" t="str">
            <v>Short Name Here</v>
          </cell>
          <cell r="AE5" t="str">
            <v>Short Name Here</v>
          </cell>
          <cell r="AF5" t="str">
            <v>Short Name Here</v>
          </cell>
          <cell r="AG5" t="str">
            <v>Short Name Here</v>
          </cell>
          <cell r="AH5" t="str">
            <v>Short Name Here</v>
          </cell>
          <cell r="AI5" t="str">
            <v>Short Name Here</v>
          </cell>
          <cell r="AJ5" t="str">
            <v>Short Name Here</v>
          </cell>
        </row>
        <row r="6">
          <cell r="B6">
            <v>85</v>
          </cell>
          <cell r="C6">
            <v>94.5</v>
          </cell>
          <cell r="D6">
            <v>73.5</v>
          </cell>
          <cell r="E6">
            <v>102</v>
          </cell>
          <cell r="F6">
            <v>135.69999999999999</v>
          </cell>
          <cell r="G6">
            <v>50</v>
          </cell>
          <cell r="H6">
            <v>60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cell r="AI6">
            <v>0</v>
          </cell>
          <cell r="AJ6">
            <v>0</v>
          </cell>
        </row>
        <row r="7">
          <cell r="B7">
            <v>87.124999999999986</v>
          </cell>
          <cell r="C7">
            <v>96.862499999999997</v>
          </cell>
          <cell r="D7">
            <v>75.337499999999991</v>
          </cell>
          <cell r="E7">
            <v>104.55</v>
          </cell>
          <cell r="F7">
            <v>139.09249999999997</v>
          </cell>
          <cell r="G7">
            <v>51.249999999999993</v>
          </cell>
          <cell r="H7">
            <v>61.499999999999993</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row>
        <row r="8">
          <cell r="B8">
            <v>89.30312499999998</v>
          </cell>
          <cell r="C8">
            <v>99.28406249999999</v>
          </cell>
          <cell r="D8">
            <v>77.220937499999991</v>
          </cell>
          <cell r="E8">
            <v>107.16374999999999</v>
          </cell>
          <cell r="F8">
            <v>142.56981249999995</v>
          </cell>
          <cell r="G8">
            <v>52.531249999999986</v>
          </cell>
          <cell r="H8">
            <v>63.037499999999987</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row>
        <row r="9">
          <cell r="B9">
            <v>91.535703124999969</v>
          </cell>
          <cell r="C9">
            <v>101.76616406249998</v>
          </cell>
          <cell r="D9">
            <v>79.151460937499991</v>
          </cell>
          <cell r="E9">
            <v>109.84284374999999</v>
          </cell>
          <cell r="F9">
            <v>146.13405781249995</v>
          </cell>
          <cell r="G9">
            <v>53.844531249999982</v>
          </cell>
          <cell r="H9">
            <v>64.613437499999975</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row>
        <row r="10">
          <cell r="B10">
            <v>93.824095703124954</v>
          </cell>
          <cell r="C10">
            <v>104.31031816406247</v>
          </cell>
          <cell r="D10">
            <v>81.130247460937483</v>
          </cell>
          <cell r="E10">
            <v>112.58891484374998</v>
          </cell>
          <cell r="F10">
            <v>149.78740925781244</v>
          </cell>
          <cell r="G10">
            <v>55.19064453124998</v>
          </cell>
          <cell r="H10">
            <v>66.228773437499967</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row>
        <row r="11">
          <cell r="B11">
            <v>96.169698095703069</v>
          </cell>
          <cell r="C11">
            <v>106.91807611816402</v>
          </cell>
          <cell r="D11">
            <v>83.158503647460918</v>
          </cell>
          <cell r="E11">
            <v>115.40363771484371</v>
          </cell>
          <cell r="F11">
            <v>153.53209448925773</v>
          </cell>
          <cell r="G11">
            <v>56.570410644531222</v>
          </cell>
          <cell r="H11">
            <v>67.884492773437458</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row>
        <row r="12">
          <cell r="B12">
            <v>98.573940548095635</v>
          </cell>
          <cell r="C12">
            <v>109.59102802111812</v>
          </cell>
          <cell r="D12">
            <v>85.237466238647428</v>
          </cell>
          <cell r="E12">
            <v>118.2887286577148</v>
          </cell>
          <cell r="F12">
            <v>157.37039685148915</v>
          </cell>
          <cell r="G12">
            <v>57.984670910644496</v>
          </cell>
          <cell r="H12">
            <v>69.581605092773387</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row>
        <row r="13">
          <cell r="B13">
            <v>101.03828906179801</v>
          </cell>
          <cell r="C13">
            <v>112.33080372164606</v>
          </cell>
          <cell r="D13">
            <v>87.36840289461361</v>
          </cell>
          <cell r="E13">
            <v>121.24594687415765</v>
          </cell>
          <cell r="F13">
            <v>161.30465677277635</v>
          </cell>
          <cell r="G13">
            <v>59.434287683410602</v>
          </cell>
          <cell r="H13">
            <v>71.321145220092717</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row>
        <row r="14">
          <cell r="B14">
            <v>103.56424628834296</v>
          </cell>
          <cell r="C14">
            <v>115.13907381468721</v>
          </cell>
          <cell r="D14">
            <v>89.552612966978941</v>
          </cell>
          <cell r="E14">
            <v>124.27709554601158</v>
          </cell>
          <cell r="F14">
            <v>165.33727319209575</v>
          </cell>
          <cell r="G14">
            <v>60.920144875495865</v>
          </cell>
          <cell r="H14">
            <v>73.104173850595032</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row>
        <row r="15">
          <cell r="B15">
            <v>106.15335244555152</v>
          </cell>
          <cell r="C15">
            <v>118.01755066005438</v>
          </cell>
          <cell r="D15">
            <v>91.791428291153409</v>
          </cell>
          <cell r="E15">
            <v>127.38402293466186</v>
          </cell>
          <cell r="F15">
            <v>169.47070502189814</v>
          </cell>
          <cell r="G15">
            <v>62.443148497383255</v>
          </cell>
          <cell r="H15">
            <v>74.931778196859895</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row>
        <row r="16">
          <cell r="B16">
            <v>108.8071862566903</v>
          </cell>
          <cell r="C16">
            <v>120.96798942655573</v>
          </cell>
          <cell r="D16">
            <v>94.086213998432243</v>
          </cell>
          <cell r="E16">
            <v>130.5686235080284</v>
          </cell>
          <cell r="F16">
            <v>173.70747264744557</v>
          </cell>
          <cell r="G16">
            <v>64.004227209817827</v>
          </cell>
          <cell r="H16">
            <v>76.805072651781387</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row>
        <row r="17">
          <cell r="B17" t="str">
            <v>Labor Category Descriptions                                                                        Labor Category Descriptions                                                                      Labor Category Descriptions                                                  Labor Category Descriptions                                                           Labor Category Descriptions                                            Labor Category Descriptions</v>
          </cell>
        </row>
        <row r="18">
          <cell r="B18" t="str">
            <v>Installer
Experience:  Must have 3 of experience in technical installations. At least 1 year of experience in  providing installation support on structural projects. Must also provide technical support to communcations equipment supporting end to end solution.  Provides remote technical support on RF Platforms listed above.
Education:  Associate Degree in Engineering, Information Technology, or Equivalent work experience.</v>
          </cell>
          <cell r="C18" t="str">
            <v>Lead Installer
Experience:  Must have 8 of experience in technical installations. At least 3 years of experience in  providing installation support on structural  projects. Must also provide technical support to communcations equipment supporting end to end solution.  Provides remote technical support on RF Platforms listed above.
Education:  Associate Degree in Engineering or Equivalent work experience.</v>
          </cell>
          <cell r="D18" t="str">
            <v>Solar Technician I
Experience:  Must have 5 years of experience in Engineering or Technical Position in Energy Field. At least 1 year of experience in providing technical support on energy systems.
Functional Responsibilities:  Provides on-site maintenance, repair, and technical support to solar energy solutoins and ancillary equipment. Provides remote technical support on Equipment listed above.
Education:  Associate Degree in Information Technology, Engineering, Energy Studies,  or Equivalent work experience.</v>
          </cell>
          <cell r="E18" t="str">
            <v>RF Technician II
Experience:  Must have 4 years of experience in RF technical fields. At least 2 years of experience in  providing RF support to end users on integrated VSAT platforms.
Functional Responsibilities:  Provides on-site maintenance, repair, and technical support to operators on fixed and deployable (mechanized) VSAT hardware and ancillary equipment. Must also provide technical support to communcations equipment supporting end to end solution.  Provides remote technical support on RF Platforms listed above.
Education:  Associate Degree in Information Technology, Telecommunications, Space Systems, or Equivalent work experience.</v>
          </cell>
          <cell r="F18" t="str">
            <v>Program Manager
Experience: Must have at least 7 years experience managing federal contract programs, and at least 5 years supporint programs related to Satellite Communications solutions. Program Manager shall perform all  technical, schedule, business, contract and supplier management tasks oversight necessary to support a prgoram. This includes implementation of a comprehensive risk management system, ensure a qualitative cost and schedule system is used, use electronic communications technologies to the maximum extent possible, implement am integrated set of program performance metrics based on best commercial practices, create a Program Execution Plan that implements the principles of rapid prototyping to ensure a streamlined program which maximizes direct labor and minimizes indirect costs, be the focal point and initiator of weekly telecons with subcontractors, be the focal point for monthly communications with the customer, create and release the  portion of the Program Execution Plan at the kickoff meeting, ensure adequate security measures are utilized for performance of  portion of this program, support technical interchange meetings as required.
Education: A Bachelor's Degree from an accredited college or university with a major in the areas of Management, Information Systems, Engineering, Business, or other related scientific or technical discipline or equivalent training experience. PMP also required.</v>
          </cell>
          <cell r="G18" t="str">
            <v>NOC Technician I 
Experience: must have at least 2 years of work experience in a technical helpdesk function. Network Operations Center (NOC) Technician I has the following regular tasks: Implement, maintain, and repair routing, IP switching, firewalls, and remote access protocols,
Create reports on up time, bandwidth usage, server utilization, and other key metrics, Monitor automated and end user incident and outage reporting, troubleshoot, and resolve problems.
Provide direct customer support when required.
Education: At least a high school diploma and training in a technical helpdesk environment.</v>
          </cell>
          <cell r="H18" t="str">
            <v xml:space="preserve">Senior Network Manager
Experience: Must have at least 3 years working on a satellite networking platform OR have a network engineering certification (CCNA minimum)  with 2 years experience supporting a satellite platform. Sr. Network Manager is resposibile for the following regular tasks: Identify, categorize and respond to network problems. Manage changes, upgrades, improvements and integrations, Implement new network configurations, Monitor and maintain network and associated software, including responding to tickets. Work with other departments, contractors and staff to ensure network operations.
Education: Must have at least an Assoiciates Degree or equivalent work experience in Network Management. </v>
          </cell>
          <cell r="I18" t="str">
            <v>Detailed Description Experience Levels and Training of Staff for each Labor Category</v>
          </cell>
          <cell r="J18" t="str">
            <v>Detailed Description Experience Levels and Training of Staff for each Labor Category</v>
          </cell>
          <cell r="K18" t="str">
            <v>Detailed Description Experience Levels and Training of Staff for each Labor Category</v>
          </cell>
          <cell r="L18" t="str">
            <v>Detailed Description Experience Levels and Training of Staff for each Labor Category</v>
          </cell>
          <cell r="M18" t="str">
            <v>Detailed Description Experience Levels and Training of Staff for each Labor Category</v>
          </cell>
          <cell r="N18" t="str">
            <v>Detailed Description Experience Levels and Training of Staff for each Labor Category</v>
          </cell>
          <cell r="O18" t="str">
            <v>Detailed Description Experience Levels and Training of Staff for each Labor Category</v>
          </cell>
          <cell r="P18" t="str">
            <v>Detailed Description Experience Levels and Training of Staff for each Labor Category</v>
          </cell>
          <cell r="Q18" t="str">
            <v>Detailed Description Experience Levels and Training of Staff for each Labor Category</v>
          </cell>
          <cell r="R18" t="str">
            <v>Detailed Description Experience Levels and Training of Staff for each Labor Category</v>
          </cell>
          <cell r="S18" t="str">
            <v>Detailed Description Experience Levels and Training of Staff for each Labor Category</v>
          </cell>
          <cell r="T18" t="str">
            <v>Detailed Description Experience Levels and Training of Staff for each Labor Category</v>
          </cell>
          <cell r="U18" t="str">
            <v>Detailed Description Experience Levels and Training of Staff for each Labor Category</v>
          </cell>
          <cell r="V18" t="str">
            <v>Detailed Description Experience Levels and Training of Staff for each Labor Category</v>
          </cell>
          <cell r="W18" t="str">
            <v>Detailed Description Experience Levels and Training of Staff for each Labor Category</v>
          </cell>
          <cell r="X18" t="str">
            <v>Detailed Description Experience Levels and Training of Staff for each Labor Category</v>
          </cell>
          <cell r="Y18" t="str">
            <v>Detailed Description Experience Levels and Training of Staff for each Labor Category</v>
          </cell>
          <cell r="Z18" t="str">
            <v>Detailed Description Experience Levels and Training of Staff for each Labor Category</v>
          </cell>
          <cell r="AA18" t="str">
            <v>Detailed Description Experience Levels and Training of Staff for each Labor Category</v>
          </cell>
          <cell r="AB18" t="str">
            <v>Detailed Description Experience Levels and Training of Staff for each Labor Category</v>
          </cell>
          <cell r="AC18" t="str">
            <v>Detailed Description Experience Levels and Training of Staff for each Labor Category</v>
          </cell>
          <cell r="AD18" t="str">
            <v>Detailed Description Experience Levels and Training of Staff for each Labor Category</v>
          </cell>
          <cell r="AE18" t="str">
            <v>Detailed Description Experience Levels and Training of Staff for each Labor Category</v>
          </cell>
          <cell r="AF18" t="str">
            <v>Detailed Description Experience Levels and Training of Staff for each Labor Category</v>
          </cell>
          <cell r="AG18" t="str">
            <v>Detailed Description Experience Levels and Training of Staff for each Labor Category</v>
          </cell>
          <cell r="AH18" t="str">
            <v>Detailed Description Experience Levels and Training of Staff for each Labor Category</v>
          </cell>
          <cell r="AI18" t="str">
            <v>Detailed Description Experience Levels and Training of Staff for each Labor Category</v>
          </cell>
          <cell r="AJ18" t="str">
            <v>Detailed Description Experience Levels and Training of Staff for each Labor Category</v>
          </cell>
        </row>
      </sheetData>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57174E-2535-F149-B4CA-1E143201F5B9}">
  <sheetPr>
    <tabColor rgb="FFFF0000"/>
  </sheetPr>
  <dimension ref="A1:T44"/>
  <sheetViews>
    <sheetView tabSelected="1" topLeftCell="A26" zoomScale="50" zoomScaleNormal="70" zoomScalePageLayoutView="70" workbookViewId="0">
      <selection activeCell="C56" sqref="C56"/>
    </sheetView>
  </sheetViews>
  <sheetFormatPr baseColWidth="10" defaultColWidth="8.85546875" defaultRowHeight="18" x14ac:dyDescent="0.2"/>
  <cols>
    <col min="1" max="1" width="12.28515625" style="24" customWidth="1"/>
    <col min="2" max="2" width="27.7109375" style="24" customWidth="1"/>
    <col min="3" max="3" width="67" style="3" customWidth="1"/>
    <col min="4" max="4" width="58.85546875" style="3" customWidth="1"/>
    <col min="5" max="6" width="12.7109375" style="24" customWidth="1"/>
    <col min="7" max="7" width="18.85546875" style="24" customWidth="1"/>
    <col min="8" max="8" width="22.28515625" style="24" customWidth="1"/>
    <col min="9" max="9" width="17" style="3" customWidth="1"/>
    <col min="10" max="10" width="13.5703125" style="3" customWidth="1"/>
    <col min="11" max="11" width="20.28515625" style="3" customWidth="1"/>
    <col min="12" max="20" width="20.7109375" style="3" customWidth="1"/>
    <col min="21" max="16384" width="8.85546875" style="3"/>
  </cols>
  <sheetData>
    <row r="1" spans="1:20" ht="27.5" customHeight="1" thickBot="1" x14ac:dyDescent="0.25">
      <c r="A1" s="37" t="s">
        <v>51</v>
      </c>
      <c r="B1" s="38"/>
      <c r="C1" s="38"/>
      <c r="D1" s="38"/>
      <c r="E1" s="38"/>
      <c r="F1" s="38"/>
      <c r="G1" s="38"/>
      <c r="H1" s="38"/>
      <c r="I1" s="1"/>
      <c r="J1" s="2"/>
      <c r="K1" s="39" t="s">
        <v>52</v>
      </c>
      <c r="L1" s="39"/>
      <c r="M1" s="39"/>
      <c r="N1" s="39"/>
      <c r="O1" s="39"/>
      <c r="P1" s="39"/>
      <c r="Q1" s="39"/>
      <c r="R1" s="39"/>
      <c r="S1" s="39"/>
      <c r="T1" s="40"/>
    </row>
    <row r="2" spans="1:20" ht="15.75" customHeight="1" x14ac:dyDescent="0.2">
      <c r="A2" s="41" t="s">
        <v>0</v>
      </c>
      <c r="B2" s="41" t="s">
        <v>1</v>
      </c>
      <c r="C2" s="41" t="s">
        <v>32</v>
      </c>
      <c r="D2" s="32"/>
      <c r="E2" s="41" t="s">
        <v>5</v>
      </c>
      <c r="F2" s="41" t="s">
        <v>2</v>
      </c>
      <c r="G2" s="41" t="s">
        <v>31</v>
      </c>
      <c r="H2" s="41" t="str">
        <f>CONCATENATE("Total Service or Product Price (Contract Year ",RIGHT(A4,LEN(A4)-FIND("-",A4)),")")</f>
        <v>Total Service or Product Price (Contract Year 4)</v>
      </c>
      <c r="I2" s="44" t="s">
        <v>12</v>
      </c>
      <c r="J2" s="44" t="s">
        <v>11</v>
      </c>
      <c r="K2" s="4"/>
      <c r="L2" s="5"/>
      <c r="M2" s="5"/>
      <c r="N2" s="5"/>
      <c r="O2" s="5"/>
      <c r="P2" s="5"/>
      <c r="Q2" s="5"/>
      <c r="R2" s="5"/>
      <c r="S2" s="5"/>
      <c r="T2" s="6"/>
    </row>
    <row r="3" spans="1:20" ht="60.75" customHeight="1" thickBot="1" x14ac:dyDescent="0.25">
      <c r="A3" s="42"/>
      <c r="B3" s="42"/>
      <c r="C3" s="43"/>
      <c r="D3" s="33" t="s">
        <v>33</v>
      </c>
      <c r="E3" s="42" t="s">
        <v>5</v>
      </c>
      <c r="F3" s="42"/>
      <c r="G3" s="43"/>
      <c r="H3" s="42"/>
      <c r="I3" s="45"/>
      <c r="J3" s="45"/>
      <c r="K3" s="27" t="s">
        <v>4</v>
      </c>
      <c r="L3" s="36"/>
      <c r="M3" s="36"/>
      <c r="N3" s="36"/>
      <c r="O3" s="36"/>
      <c r="P3" s="36"/>
      <c r="Q3" s="36"/>
      <c r="R3" s="36"/>
      <c r="S3" s="36"/>
      <c r="T3" s="28"/>
    </row>
    <row r="4" spans="1:20" ht="66" customHeight="1" thickTop="1" thickBot="1" x14ac:dyDescent="0.25">
      <c r="A4" s="46" t="s">
        <v>13</v>
      </c>
      <c r="B4" s="49" t="s">
        <v>63</v>
      </c>
      <c r="C4" s="52" t="s">
        <v>43</v>
      </c>
      <c r="D4" s="53"/>
      <c r="E4" s="56" t="s">
        <v>20</v>
      </c>
      <c r="F4" s="59">
        <v>0</v>
      </c>
      <c r="G4" s="62">
        <v>0</v>
      </c>
      <c r="H4" s="64">
        <f>F4*G4</f>
        <v>0</v>
      </c>
      <c r="I4" s="67">
        <v>0</v>
      </c>
      <c r="J4" s="26" t="s">
        <v>6</v>
      </c>
      <c r="K4" s="25"/>
      <c r="L4" s="25"/>
      <c r="M4" s="25"/>
      <c r="N4" s="25"/>
      <c r="O4" s="25"/>
      <c r="P4" s="25"/>
      <c r="Q4" s="25"/>
      <c r="R4" s="25"/>
      <c r="S4" s="25"/>
      <c r="T4" s="25"/>
    </row>
    <row r="5" spans="1:20" ht="66" customHeight="1" thickTop="1" thickBot="1" x14ac:dyDescent="0.25">
      <c r="A5" s="47"/>
      <c r="B5" s="50"/>
      <c r="C5" s="52"/>
      <c r="D5" s="54"/>
      <c r="E5" s="57"/>
      <c r="F5" s="60"/>
      <c r="G5" s="63"/>
      <c r="H5" s="65"/>
      <c r="I5" s="68"/>
      <c r="J5" s="26" t="s">
        <v>7</v>
      </c>
      <c r="K5" s="25"/>
      <c r="L5" s="25"/>
      <c r="M5" s="25"/>
      <c r="N5" s="25"/>
      <c r="O5" s="25"/>
      <c r="P5" s="25"/>
      <c r="Q5" s="25"/>
      <c r="R5" s="25"/>
      <c r="S5" s="25"/>
      <c r="T5" s="25"/>
    </row>
    <row r="6" spans="1:20" ht="66" customHeight="1" thickTop="1" thickBot="1" x14ac:dyDescent="0.25">
      <c r="A6" s="48"/>
      <c r="B6" s="51"/>
      <c r="C6" s="52"/>
      <c r="D6" s="55"/>
      <c r="E6" s="58"/>
      <c r="F6" s="61"/>
      <c r="G6" s="63"/>
      <c r="H6" s="66"/>
      <c r="I6" s="69">
        <f>SUM(K6:T6)</f>
        <v>0</v>
      </c>
      <c r="J6" s="26" t="s">
        <v>8</v>
      </c>
      <c r="K6" s="25"/>
      <c r="L6" s="25"/>
      <c r="M6" s="25"/>
      <c r="N6" s="25"/>
      <c r="O6" s="25"/>
      <c r="P6" s="25"/>
      <c r="Q6" s="25"/>
      <c r="R6" s="25"/>
      <c r="S6" s="25"/>
      <c r="T6" s="25"/>
    </row>
    <row r="7" spans="1:20" ht="66" customHeight="1" thickTop="1" thickBot="1" x14ac:dyDescent="0.25">
      <c r="A7" s="46" t="s">
        <v>36</v>
      </c>
      <c r="B7" s="49" t="s">
        <v>60</v>
      </c>
      <c r="C7" s="52" t="s">
        <v>62</v>
      </c>
      <c r="D7" s="53"/>
      <c r="E7" s="56" t="s">
        <v>20</v>
      </c>
      <c r="F7" s="59">
        <v>0</v>
      </c>
      <c r="G7" s="62">
        <v>0</v>
      </c>
      <c r="H7" s="64">
        <f>F7*G7</f>
        <v>0</v>
      </c>
      <c r="I7" s="67">
        <v>0</v>
      </c>
      <c r="J7" s="26" t="s">
        <v>6</v>
      </c>
      <c r="K7" s="25"/>
      <c r="L7" s="25"/>
      <c r="M7" s="25"/>
      <c r="N7" s="25"/>
      <c r="O7" s="25"/>
      <c r="P7" s="25"/>
      <c r="Q7" s="25"/>
      <c r="R7" s="25"/>
      <c r="S7" s="25"/>
      <c r="T7" s="25"/>
    </row>
    <row r="8" spans="1:20" ht="66" customHeight="1" thickTop="1" thickBot="1" x14ac:dyDescent="0.25">
      <c r="A8" s="47"/>
      <c r="B8" s="50"/>
      <c r="C8" s="52"/>
      <c r="D8" s="54"/>
      <c r="E8" s="57"/>
      <c r="F8" s="60"/>
      <c r="G8" s="63"/>
      <c r="H8" s="65"/>
      <c r="I8" s="68"/>
      <c r="J8" s="26" t="s">
        <v>7</v>
      </c>
      <c r="K8" s="25"/>
      <c r="L8" s="25"/>
      <c r="M8" s="25"/>
      <c r="N8" s="25"/>
      <c r="O8" s="25"/>
      <c r="P8" s="25"/>
      <c r="Q8" s="25"/>
      <c r="R8" s="25"/>
      <c r="S8" s="25"/>
      <c r="T8" s="25"/>
    </row>
    <row r="9" spans="1:20" ht="66" customHeight="1" thickTop="1" thickBot="1" x14ac:dyDescent="0.25">
      <c r="A9" s="48"/>
      <c r="B9" s="51"/>
      <c r="C9" s="52"/>
      <c r="D9" s="55"/>
      <c r="E9" s="58"/>
      <c r="F9" s="60"/>
      <c r="G9" s="70"/>
      <c r="H9" s="66"/>
      <c r="I9" s="69"/>
      <c r="J9" s="26" t="s">
        <v>8</v>
      </c>
      <c r="K9" s="29">
        <v>1</v>
      </c>
      <c r="L9" s="29" t="s">
        <v>9</v>
      </c>
      <c r="M9" s="29" t="s">
        <v>9</v>
      </c>
      <c r="N9" s="29" t="s">
        <v>9</v>
      </c>
      <c r="O9" s="29" t="s">
        <v>9</v>
      </c>
      <c r="P9" s="29" t="s">
        <v>9</v>
      </c>
      <c r="Q9" s="29" t="s">
        <v>9</v>
      </c>
      <c r="R9" s="29" t="s">
        <v>9</v>
      </c>
      <c r="S9" s="29" t="s">
        <v>9</v>
      </c>
      <c r="T9" s="29" t="s">
        <v>9</v>
      </c>
    </row>
    <row r="10" spans="1:20" ht="66" customHeight="1" thickTop="1" thickBot="1" x14ac:dyDescent="0.25">
      <c r="A10" s="46" t="s">
        <v>37</v>
      </c>
      <c r="B10" s="49" t="s">
        <v>21</v>
      </c>
      <c r="C10" s="52" t="s">
        <v>54</v>
      </c>
      <c r="D10" s="71"/>
      <c r="E10" s="74" t="s">
        <v>22</v>
      </c>
      <c r="F10" s="77" t="s">
        <v>39</v>
      </c>
      <c r="G10" s="80" t="s">
        <v>40</v>
      </c>
      <c r="H10" s="83">
        <v>21511.622519999997</v>
      </c>
      <c r="I10" s="85">
        <f>SUM(K12:T12)</f>
        <v>0</v>
      </c>
      <c r="J10" s="7" t="s">
        <v>6</v>
      </c>
      <c r="K10" s="31"/>
      <c r="L10" s="31"/>
      <c r="M10" s="31"/>
      <c r="N10" s="31"/>
      <c r="O10" s="31"/>
      <c r="P10" s="31"/>
      <c r="Q10" s="31"/>
      <c r="R10" s="31"/>
      <c r="S10" s="31"/>
      <c r="T10" s="31"/>
    </row>
    <row r="11" spans="1:20" ht="66" customHeight="1" thickTop="1" thickBot="1" x14ac:dyDescent="0.25">
      <c r="A11" s="47"/>
      <c r="B11" s="50"/>
      <c r="C11" s="52"/>
      <c r="D11" s="72"/>
      <c r="E11" s="75"/>
      <c r="F11" s="78"/>
      <c r="G11" s="81"/>
      <c r="H11" s="84"/>
      <c r="I11" s="86"/>
      <c r="J11" s="7" t="s">
        <v>7</v>
      </c>
      <c r="K11" s="35" t="str">
        <f>HLOOKUP('[1]Contract Year 2 - Detail'!K10,'[1]Labor Categories_W_PRICES'!$B$4:$AJ$18,2,FALSE)</f>
        <v xml:space="preserve"> Installer</v>
      </c>
      <c r="L11" s="35" t="str">
        <f>HLOOKUP('[1]Contract Year 2 - Detail'!L10,'[1]Labor Categories_W_PRICES'!$B$4:$AJ$18,2,FALSE)</f>
        <v>Lead Installer</v>
      </c>
      <c r="M11" s="35" t="str">
        <f>HLOOKUP('[1]Contract Year 2 - Detail'!M10,'[1]Labor Categories_W_PRICES'!$B$4:$AJ$18,2,FALSE)</f>
        <v>Solar Technician I</v>
      </c>
      <c r="N11" s="35" t="str">
        <f>HLOOKUP('[1]Contract Year 2 - Detail'!N10,'[1]Labor Categories_W_PRICES'!$B$4:$AJ$18,2,FALSE)</f>
        <v>RF Technician II</v>
      </c>
      <c r="O11" s="35" t="str">
        <f>HLOOKUP('[1]Contract Year 2 - Detail'!O10,'[1]Labor Categories_W_PRICES'!$B$4:$AJ$18,2,FALSE)</f>
        <v>Program Manager</v>
      </c>
      <c r="P11" s="35" t="str">
        <f>HLOOKUP('[1]Contract Year 2 - Detail'!P10,'[1]Labor Categories_W_PRICES'!$B$4:$AJ$18,2,FALSE)</f>
        <v>NOC Technician 1</v>
      </c>
      <c r="Q11" s="35" t="str">
        <f>HLOOKUP('[1]Contract Year 2 - Detail'!Q10,'[1]Labor Categories_W_PRICES'!$B$4:$AJ$18,2,FALSE)</f>
        <v>Senior Network Manager</v>
      </c>
      <c r="R11" s="35" t="e">
        <f>HLOOKUP('Contract Year 4 - Details'!R10,'[1]Labor Categories_W_PRICES'!$B$4:$AJ$18,2,FALSE)</f>
        <v>#N/A</v>
      </c>
      <c r="S11" s="35" t="e">
        <f>HLOOKUP('Contract Year 4 - Details'!S10,'[1]Labor Categories_W_PRICES'!$B$4:$AJ$18,2,FALSE)</f>
        <v>#N/A</v>
      </c>
      <c r="T11" s="35" t="e">
        <f>HLOOKUP('Contract Year 4 - Details'!T10,'[1]Labor Categories_W_PRICES'!$B$4:$AJ$18,2,FALSE)</f>
        <v>#N/A</v>
      </c>
    </row>
    <row r="12" spans="1:20" ht="66" customHeight="1" thickTop="1" thickBot="1" x14ac:dyDescent="0.25">
      <c r="A12" s="48"/>
      <c r="B12" s="51"/>
      <c r="C12" s="52"/>
      <c r="D12" s="73"/>
      <c r="E12" s="76"/>
      <c r="F12" s="79"/>
      <c r="G12" s="82"/>
      <c r="H12" s="84"/>
      <c r="I12" s="87"/>
      <c r="J12" s="8" t="s">
        <v>8</v>
      </c>
      <c r="K12" s="31"/>
      <c r="L12" s="9"/>
      <c r="M12" s="9"/>
      <c r="N12" s="9"/>
      <c r="O12" s="9"/>
      <c r="P12" s="9"/>
      <c r="Q12" s="9"/>
      <c r="R12" s="9"/>
      <c r="S12" s="9"/>
      <c r="T12" s="9"/>
    </row>
    <row r="13" spans="1:20" ht="66" customHeight="1" thickTop="1" thickBot="1" x14ac:dyDescent="0.25">
      <c r="A13" s="46" t="s">
        <v>44</v>
      </c>
      <c r="B13" s="49" t="s">
        <v>53</v>
      </c>
      <c r="C13" s="52" t="s">
        <v>58</v>
      </c>
      <c r="D13" s="53"/>
      <c r="E13" s="56" t="s">
        <v>22</v>
      </c>
      <c r="F13" s="47">
        <v>1</v>
      </c>
      <c r="G13" s="88"/>
      <c r="H13" s="90">
        <v>0</v>
      </c>
      <c r="I13" s="85">
        <f>SUM(K15:T15)</f>
        <v>0</v>
      </c>
      <c r="J13" s="7" t="s">
        <v>6</v>
      </c>
      <c r="K13" s="31"/>
      <c r="L13" s="31"/>
      <c r="M13" s="31"/>
      <c r="N13" s="31"/>
      <c r="O13" s="31"/>
      <c r="P13" s="31"/>
      <c r="Q13" s="31"/>
      <c r="R13" s="31"/>
      <c r="S13" s="31"/>
      <c r="T13" s="31"/>
    </row>
    <row r="14" spans="1:20" ht="66" customHeight="1" thickTop="1" thickBot="1" x14ac:dyDescent="0.25">
      <c r="A14" s="47"/>
      <c r="B14" s="50"/>
      <c r="C14" s="52"/>
      <c r="D14" s="54"/>
      <c r="E14" s="57"/>
      <c r="F14" s="47"/>
      <c r="G14" s="84"/>
      <c r="H14" s="47"/>
      <c r="I14" s="86"/>
      <c r="J14" s="7" t="s">
        <v>7</v>
      </c>
      <c r="K14" s="35" t="str">
        <f>HLOOKUP('[1]Contract Year 2 - Detail'!K13,'[1]Labor Categories_W_PRICES'!$B$4:$AJ$18,2,FALSE)</f>
        <v xml:space="preserve"> Installer</v>
      </c>
      <c r="L14" s="35" t="str">
        <f>HLOOKUP('[1]Contract Year 2 - Detail'!L13,'[1]Labor Categories_W_PRICES'!$B$4:$AJ$18,2,FALSE)</f>
        <v>Lead Installer</v>
      </c>
      <c r="M14" s="35" t="str">
        <f>HLOOKUP('[1]Contract Year 2 - Detail'!M13,'[1]Labor Categories_W_PRICES'!$B$4:$AJ$18,2,FALSE)</f>
        <v>Solar Technician I</v>
      </c>
      <c r="N14" s="35" t="str">
        <f>HLOOKUP('[1]Contract Year 2 - Detail'!N13,'[1]Labor Categories_W_PRICES'!$B$4:$AJ$18,2,FALSE)</f>
        <v>RF Technician II</v>
      </c>
      <c r="O14" s="35" t="str">
        <f>HLOOKUP('[1]Contract Year 2 - Detail'!O13,'[1]Labor Categories_W_PRICES'!$B$4:$AJ$18,2,FALSE)</f>
        <v>Program Manager</v>
      </c>
      <c r="P14" s="35" t="str">
        <f>HLOOKUP('[1]Contract Year 2 - Detail'!P13,'[1]Labor Categories_W_PRICES'!$B$4:$AJ$18,2,FALSE)</f>
        <v>NOC Technician 1</v>
      </c>
      <c r="Q14" s="35" t="str">
        <f>HLOOKUP('[1]Contract Year 2 - Detail'!Q13,'[1]Labor Categories_W_PRICES'!$B$4:$AJ$18,2,FALSE)</f>
        <v>Senior Network Manager</v>
      </c>
      <c r="R14" s="35" t="e">
        <f>HLOOKUP('Contract Year 4 - Details'!R13,'[1]Labor Categories_W_PRICES'!$B$4:$AJ$18,2,FALSE)</f>
        <v>#N/A</v>
      </c>
      <c r="S14" s="35" t="e">
        <f>HLOOKUP('Contract Year 4 - Details'!S13,'[1]Labor Categories_W_PRICES'!$B$4:$AJ$18,2,FALSE)</f>
        <v>#N/A</v>
      </c>
      <c r="T14" s="35" t="e">
        <f>HLOOKUP('Contract Year 4 - Details'!T13,'[1]Labor Categories_W_PRICES'!$B$4:$AJ$18,2,FALSE)</f>
        <v>#N/A</v>
      </c>
    </row>
    <row r="15" spans="1:20" ht="66" customHeight="1" thickTop="1" thickBot="1" x14ac:dyDescent="0.25">
      <c r="A15" s="48"/>
      <c r="B15" s="51"/>
      <c r="C15" s="52"/>
      <c r="D15" s="55"/>
      <c r="E15" s="58"/>
      <c r="F15" s="48"/>
      <c r="G15" s="89"/>
      <c r="H15" s="48"/>
      <c r="I15" s="87"/>
      <c r="J15" s="8" t="s">
        <v>8</v>
      </c>
      <c r="K15" s="31"/>
      <c r="L15" s="31"/>
      <c r="M15" s="31"/>
      <c r="N15" s="31"/>
      <c r="O15" s="31"/>
      <c r="P15" s="31"/>
      <c r="Q15" s="31"/>
      <c r="R15" s="9"/>
      <c r="S15" s="9"/>
      <c r="T15" s="9"/>
    </row>
    <row r="16" spans="1:20" ht="66" customHeight="1" thickTop="1" thickBot="1" x14ac:dyDescent="0.25">
      <c r="A16" s="46" t="s">
        <v>14</v>
      </c>
      <c r="B16" s="49" t="s">
        <v>23</v>
      </c>
      <c r="C16" s="91" t="s">
        <v>47</v>
      </c>
      <c r="D16" s="71"/>
      <c r="E16" s="56" t="s">
        <v>22</v>
      </c>
      <c r="F16" s="46">
        <v>1</v>
      </c>
      <c r="G16" s="83"/>
      <c r="H16" s="92">
        <v>7154.7234704999973</v>
      </c>
      <c r="I16" s="85">
        <f>SUM(K18:T18)</f>
        <v>0</v>
      </c>
      <c r="J16" s="7" t="s">
        <v>6</v>
      </c>
      <c r="K16" s="31"/>
      <c r="L16" s="31"/>
      <c r="M16" s="31"/>
      <c r="N16" s="31"/>
      <c r="O16" s="31"/>
      <c r="P16" s="31"/>
      <c r="Q16" s="31"/>
      <c r="R16" s="31"/>
      <c r="S16" s="31"/>
      <c r="T16" s="31"/>
    </row>
    <row r="17" spans="1:20" ht="66" customHeight="1" thickTop="1" thickBot="1" x14ac:dyDescent="0.25">
      <c r="A17" s="47"/>
      <c r="B17" s="50"/>
      <c r="C17" s="91"/>
      <c r="D17" s="72"/>
      <c r="E17" s="57"/>
      <c r="F17" s="47"/>
      <c r="G17" s="84"/>
      <c r="H17" s="47"/>
      <c r="I17" s="86"/>
      <c r="J17" s="7" t="s">
        <v>7</v>
      </c>
      <c r="K17" s="35" t="str">
        <f>HLOOKUP('[1]Contract Year 2 - Detail'!K16,'[1]Labor Categories_W_PRICES'!$B$4:$AJ$18,2,FALSE)</f>
        <v xml:space="preserve"> Installer</v>
      </c>
      <c r="L17" s="35" t="str">
        <f>HLOOKUP('[1]Contract Year 2 - Detail'!L16,'[1]Labor Categories_W_PRICES'!$B$4:$AJ$18,2,FALSE)</f>
        <v>Lead Installer</v>
      </c>
      <c r="M17" s="35" t="str">
        <f>HLOOKUP('[1]Contract Year 2 - Detail'!M16,'[1]Labor Categories_W_PRICES'!$B$4:$AJ$18,2,FALSE)</f>
        <v>Solar Technician I</v>
      </c>
      <c r="N17" s="35" t="str">
        <f>HLOOKUP('[1]Contract Year 2 - Detail'!N16,'[1]Labor Categories_W_PRICES'!$B$4:$AJ$18,2,FALSE)</f>
        <v>RF Technician II</v>
      </c>
      <c r="O17" s="35" t="str">
        <f>HLOOKUP('[1]Contract Year 2 - Detail'!O16,'[1]Labor Categories_W_PRICES'!$B$4:$AJ$18,2,FALSE)</f>
        <v>Program Manager</v>
      </c>
      <c r="P17" s="35" t="str">
        <f>HLOOKUP('[1]Contract Year 2 - Detail'!P16,'[1]Labor Categories_W_PRICES'!$B$4:$AJ$18,2,FALSE)</f>
        <v>NOC Technician 1</v>
      </c>
      <c r="Q17" s="35" t="str">
        <f>HLOOKUP('[1]Contract Year 2 - Detail'!Q16,'[1]Labor Categories_W_PRICES'!$B$4:$AJ$18,2,FALSE)</f>
        <v>Senior Network Manager</v>
      </c>
      <c r="R17" s="35" t="e">
        <f>HLOOKUP('Contract Year 4 - Details'!R16,'[1]Labor Categories_W_PRICES'!$B$4:$AJ$18,2,FALSE)</f>
        <v>#N/A</v>
      </c>
      <c r="S17" s="35" t="e">
        <f>HLOOKUP('Contract Year 4 - Details'!S16,'[1]Labor Categories_W_PRICES'!$B$4:$AJ$18,2,FALSE)</f>
        <v>#N/A</v>
      </c>
      <c r="T17" s="35" t="e">
        <f>HLOOKUP('Contract Year 4 - Details'!T16,'[1]Labor Categories_W_PRICES'!$B$4:$AJ$18,2,FALSE)</f>
        <v>#N/A</v>
      </c>
    </row>
    <row r="18" spans="1:20" ht="66" customHeight="1" thickTop="1" thickBot="1" x14ac:dyDescent="0.25">
      <c r="A18" s="48"/>
      <c r="B18" s="51"/>
      <c r="C18" s="91" t="s">
        <v>34</v>
      </c>
      <c r="D18" s="73"/>
      <c r="E18" s="58"/>
      <c r="F18" s="48"/>
      <c r="G18" s="84"/>
      <c r="H18" s="48"/>
      <c r="I18" s="87"/>
      <c r="J18" s="8" t="s">
        <v>8</v>
      </c>
      <c r="K18" s="31"/>
      <c r="L18" s="31"/>
      <c r="M18" s="31"/>
      <c r="N18" s="31"/>
      <c r="O18" s="9"/>
      <c r="P18" s="9"/>
      <c r="Q18" s="9"/>
      <c r="R18" s="9"/>
      <c r="S18" s="9"/>
      <c r="T18" s="9"/>
    </row>
    <row r="19" spans="1:20" ht="66" customHeight="1" thickTop="1" thickBot="1" x14ac:dyDescent="0.25">
      <c r="A19" s="46" t="s">
        <v>15</v>
      </c>
      <c r="B19" s="49" t="s">
        <v>24</v>
      </c>
      <c r="C19" s="91" t="s">
        <v>55</v>
      </c>
      <c r="D19" s="71"/>
      <c r="E19" s="56" t="s">
        <v>22</v>
      </c>
      <c r="F19" s="46">
        <v>1</v>
      </c>
      <c r="G19" s="83"/>
      <c r="H19" s="92">
        <v>51897.600000000006</v>
      </c>
      <c r="I19" s="85">
        <f>SUM(K21:T21)</f>
        <v>0</v>
      </c>
      <c r="J19" s="7" t="s">
        <v>6</v>
      </c>
      <c r="K19" s="31"/>
      <c r="L19" s="31"/>
      <c r="M19" s="31"/>
      <c r="N19" s="31"/>
      <c r="O19" s="31"/>
      <c r="P19" s="31"/>
      <c r="Q19" s="31"/>
      <c r="R19" s="31"/>
      <c r="S19" s="31"/>
      <c r="T19" s="31"/>
    </row>
    <row r="20" spans="1:20" ht="66" customHeight="1" thickTop="1" thickBot="1" x14ac:dyDescent="0.25">
      <c r="A20" s="47"/>
      <c r="B20" s="50"/>
      <c r="C20" s="91"/>
      <c r="D20" s="72"/>
      <c r="E20" s="57"/>
      <c r="F20" s="47"/>
      <c r="G20" s="84"/>
      <c r="H20" s="47"/>
      <c r="I20" s="86"/>
      <c r="J20" s="7" t="s">
        <v>7</v>
      </c>
      <c r="K20" s="35" t="str">
        <f>HLOOKUP('[1]Contract Year 2 - Detail'!K19,'[1]Labor Categories_W_PRICES'!$B$4:$AJ$18,2,FALSE)</f>
        <v xml:space="preserve"> Installer</v>
      </c>
      <c r="L20" s="35" t="str">
        <f>HLOOKUP('[1]Contract Year 2 - Detail'!L19,'[1]Labor Categories_W_PRICES'!$B$4:$AJ$18,2,FALSE)</f>
        <v>Lead Installer</v>
      </c>
      <c r="M20" s="35" t="str">
        <f>HLOOKUP('[1]Contract Year 2 - Detail'!M19,'[1]Labor Categories_W_PRICES'!$B$4:$AJ$18,2,FALSE)</f>
        <v>Solar Technician I</v>
      </c>
      <c r="N20" s="35" t="str">
        <f>HLOOKUP('[1]Contract Year 2 - Detail'!N19,'[1]Labor Categories_W_PRICES'!$B$4:$AJ$18,2,FALSE)</f>
        <v>RF Technician II</v>
      </c>
      <c r="O20" s="35" t="str">
        <f>HLOOKUP('[1]Contract Year 2 - Detail'!O19,'[1]Labor Categories_W_PRICES'!$B$4:$AJ$18,2,FALSE)</f>
        <v>Program Manager</v>
      </c>
      <c r="P20" s="35" t="str">
        <f>HLOOKUP('[1]Contract Year 2 - Detail'!P19,'[1]Labor Categories_W_PRICES'!$B$4:$AJ$18,2,FALSE)</f>
        <v>NOC Technician 1</v>
      </c>
      <c r="Q20" s="35" t="str">
        <f>HLOOKUP('[1]Contract Year 2 - Detail'!Q19,'[1]Labor Categories_W_PRICES'!$B$4:$AJ$18,2,FALSE)</f>
        <v>Senior Network Manager</v>
      </c>
      <c r="R20" s="35" t="e">
        <f>HLOOKUP('Contract Year 4 - Details'!R19,'[1]Labor Categories_W_PRICES'!$B$4:$AJ$18,2,FALSE)</f>
        <v>#N/A</v>
      </c>
      <c r="S20" s="35" t="e">
        <f>HLOOKUP('Contract Year 4 - Details'!S19,'[1]Labor Categories_W_PRICES'!$B$4:$AJ$18,2,FALSE)</f>
        <v>#N/A</v>
      </c>
      <c r="T20" s="35" t="e">
        <f>HLOOKUP('Contract Year 4 - Details'!T19,'[1]Labor Categories_W_PRICES'!$B$4:$AJ$18,2,FALSE)</f>
        <v>#N/A</v>
      </c>
    </row>
    <row r="21" spans="1:20" ht="66" customHeight="1" thickTop="1" thickBot="1" x14ac:dyDescent="0.25">
      <c r="A21" s="48"/>
      <c r="B21" s="51"/>
      <c r="C21" s="91"/>
      <c r="D21" s="73"/>
      <c r="E21" s="58"/>
      <c r="F21" s="48"/>
      <c r="G21" s="84"/>
      <c r="H21" s="48"/>
      <c r="I21" s="87"/>
      <c r="J21" s="8" t="s">
        <v>8</v>
      </c>
      <c r="K21" s="31"/>
      <c r="L21" s="31"/>
      <c r="M21" s="31"/>
      <c r="N21" s="31"/>
      <c r="O21" s="9"/>
      <c r="P21" s="9"/>
      <c r="Q21" s="9"/>
      <c r="R21" s="9"/>
      <c r="S21" s="9"/>
      <c r="T21" s="9"/>
    </row>
    <row r="22" spans="1:20" ht="66" customHeight="1" thickTop="1" thickBot="1" x14ac:dyDescent="0.25">
      <c r="A22" s="46" t="s">
        <v>16</v>
      </c>
      <c r="B22" s="49" t="s">
        <v>25</v>
      </c>
      <c r="C22" s="93" t="s">
        <v>41</v>
      </c>
      <c r="D22" s="71"/>
      <c r="E22" s="56" t="s">
        <v>22</v>
      </c>
      <c r="F22" s="46">
        <v>1</v>
      </c>
      <c r="G22" s="83"/>
      <c r="H22" s="92">
        <v>6560.64</v>
      </c>
      <c r="I22" s="85">
        <f>SUM(K24:T24)</f>
        <v>0</v>
      </c>
      <c r="J22" s="7" t="s">
        <v>6</v>
      </c>
      <c r="K22" s="31"/>
      <c r="L22" s="31"/>
      <c r="M22" s="31"/>
      <c r="N22" s="31"/>
      <c r="O22" s="31"/>
      <c r="P22" s="31"/>
      <c r="Q22" s="31"/>
      <c r="R22" s="31"/>
      <c r="S22" s="31"/>
      <c r="T22" s="31"/>
    </row>
    <row r="23" spans="1:20" ht="66" customHeight="1" thickTop="1" thickBot="1" x14ac:dyDescent="0.25">
      <c r="A23" s="47"/>
      <c r="B23" s="50"/>
      <c r="C23" s="94"/>
      <c r="D23" s="72"/>
      <c r="E23" s="57"/>
      <c r="F23" s="47"/>
      <c r="G23" s="84"/>
      <c r="H23" s="47"/>
      <c r="I23" s="86"/>
      <c r="J23" s="7" t="s">
        <v>7</v>
      </c>
      <c r="K23" s="35" t="str">
        <f>HLOOKUP('[1]Contract Year 2 - Detail'!K22,'[1]Labor Categories_W_PRICES'!$B$4:$AJ$18,2,FALSE)</f>
        <v xml:space="preserve"> Installer</v>
      </c>
      <c r="L23" s="35" t="str">
        <f>HLOOKUP('[1]Contract Year 2 - Detail'!L22,'[1]Labor Categories_W_PRICES'!$B$4:$AJ$18,2,FALSE)</f>
        <v>Lead Installer</v>
      </c>
      <c r="M23" s="35" t="str">
        <f>HLOOKUP('[1]Contract Year 2 - Detail'!M22,'[1]Labor Categories_W_PRICES'!$B$4:$AJ$18,2,FALSE)</f>
        <v>Solar Technician I</v>
      </c>
      <c r="N23" s="35" t="str">
        <f>HLOOKUP('[1]Contract Year 2 - Detail'!N22,'[1]Labor Categories_W_PRICES'!$B$4:$AJ$18,2,FALSE)</f>
        <v>RF Technician II</v>
      </c>
      <c r="O23" s="35" t="str">
        <f>HLOOKUP('[1]Contract Year 2 - Detail'!O22,'[1]Labor Categories_W_PRICES'!$B$4:$AJ$18,2,FALSE)</f>
        <v>Program Manager</v>
      </c>
      <c r="P23" s="35" t="str">
        <f>HLOOKUP('[1]Contract Year 2 - Detail'!P22,'[1]Labor Categories_W_PRICES'!$B$4:$AJ$18,2,FALSE)</f>
        <v>NOC Technician 1</v>
      </c>
      <c r="Q23" s="35" t="str">
        <f>HLOOKUP('[1]Contract Year 2 - Detail'!Q22,'[1]Labor Categories_W_PRICES'!$B$4:$AJ$18,2,FALSE)</f>
        <v>Senior Network Manager</v>
      </c>
      <c r="R23" s="35" t="e">
        <f>HLOOKUP('Contract Year 4 - Details'!R22,'[1]Labor Categories_W_PRICES'!$B$4:$AJ$18,2,FALSE)</f>
        <v>#N/A</v>
      </c>
      <c r="S23" s="35" t="e">
        <f>HLOOKUP('Contract Year 4 - Details'!S22,'[1]Labor Categories_W_PRICES'!$B$4:$AJ$18,2,FALSE)</f>
        <v>#N/A</v>
      </c>
      <c r="T23" s="35" t="e">
        <f>HLOOKUP('Contract Year 4 - Details'!T22,'[1]Labor Categories_W_PRICES'!$B$4:$AJ$18,2,FALSE)</f>
        <v>#N/A</v>
      </c>
    </row>
    <row r="24" spans="1:20" ht="66" customHeight="1" thickTop="1" thickBot="1" x14ac:dyDescent="0.25">
      <c r="A24" s="48"/>
      <c r="B24" s="51"/>
      <c r="C24" s="95"/>
      <c r="D24" s="73"/>
      <c r="E24" s="58"/>
      <c r="F24" s="48"/>
      <c r="G24" s="84"/>
      <c r="H24" s="48"/>
      <c r="I24" s="87"/>
      <c r="J24" s="8" t="s">
        <v>8</v>
      </c>
      <c r="K24" s="31"/>
      <c r="L24" s="31"/>
      <c r="M24" s="31"/>
      <c r="N24" s="31"/>
      <c r="O24" s="9"/>
      <c r="P24" s="9"/>
      <c r="Q24" s="9"/>
      <c r="R24" s="9"/>
      <c r="S24" s="9"/>
      <c r="T24" s="9"/>
    </row>
    <row r="25" spans="1:20" ht="66" customHeight="1" thickTop="1" thickBot="1" x14ac:dyDescent="0.25">
      <c r="A25" s="46" t="s">
        <v>17</v>
      </c>
      <c r="B25" s="49" t="s">
        <v>26</v>
      </c>
      <c r="C25" s="91" t="s">
        <v>42</v>
      </c>
      <c r="D25" s="71"/>
      <c r="E25" s="56" t="s">
        <v>22</v>
      </c>
      <c r="F25" s="46">
        <v>1</v>
      </c>
      <c r="G25" s="83"/>
      <c r="H25" s="92">
        <v>15128.64</v>
      </c>
      <c r="I25" s="85">
        <f>SUM(K27:T27)</f>
        <v>0</v>
      </c>
      <c r="J25" s="7" t="s">
        <v>6</v>
      </c>
      <c r="K25" s="31"/>
      <c r="L25" s="31"/>
      <c r="M25" s="31"/>
      <c r="N25" s="31"/>
      <c r="O25" s="31"/>
      <c r="P25" s="31"/>
      <c r="Q25" s="31"/>
      <c r="R25" s="31"/>
      <c r="S25" s="31"/>
      <c r="T25" s="31"/>
    </row>
    <row r="26" spans="1:20" ht="66" customHeight="1" thickTop="1" thickBot="1" x14ac:dyDescent="0.25">
      <c r="A26" s="47"/>
      <c r="B26" s="50"/>
      <c r="C26" s="91"/>
      <c r="D26" s="72"/>
      <c r="E26" s="57"/>
      <c r="F26" s="47"/>
      <c r="G26" s="84"/>
      <c r="H26" s="47"/>
      <c r="I26" s="86"/>
      <c r="J26" s="7" t="s">
        <v>7</v>
      </c>
      <c r="K26" s="35" t="str">
        <f>HLOOKUP('[1]Contract Year 2 - Detail'!K25,'[1]Labor Categories_W_PRICES'!$B$4:$AJ$18,2,FALSE)</f>
        <v xml:space="preserve"> Installer</v>
      </c>
      <c r="L26" s="35" t="str">
        <f>HLOOKUP('[1]Contract Year 2 - Detail'!L25,'[1]Labor Categories_W_PRICES'!$B$4:$AJ$18,2,FALSE)</f>
        <v>Lead Installer</v>
      </c>
      <c r="M26" s="35" t="str">
        <f>HLOOKUP('[1]Contract Year 2 - Detail'!M25,'[1]Labor Categories_W_PRICES'!$B$4:$AJ$18,2,FALSE)</f>
        <v>Solar Technician I</v>
      </c>
      <c r="N26" s="35" t="str">
        <f>HLOOKUP('[1]Contract Year 2 - Detail'!N25,'[1]Labor Categories_W_PRICES'!$B$4:$AJ$18,2,FALSE)</f>
        <v>RF Technician II</v>
      </c>
      <c r="O26" s="35" t="str">
        <f>HLOOKUP('[1]Contract Year 2 - Detail'!O25,'[1]Labor Categories_W_PRICES'!$B$4:$AJ$18,2,FALSE)</f>
        <v>Program Manager</v>
      </c>
      <c r="P26" s="35" t="str">
        <f>HLOOKUP('[1]Contract Year 2 - Detail'!P25,'[1]Labor Categories_W_PRICES'!$B$4:$AJ$18,2,FALSE)</f>
        <v>NOC Technician 1</v>
      </c>
      <c r="Q26" s="35" t="str">
        <f>HLOOKUP('[1]Contract Year 2 - Detail'!Q25,'[1]Labor Categories_W_PRICES'!$B$4:$AJ$18,2,FALSE)</f>
        <v>Senior Network Manager</v>
      </c>
      <c r="R26" s="35" t="e">
        <f>HLOOKUP('Contract Year 4 - Details'!R25,'[1]Labor Categories_W_PRICES'!$B$4:$AJ$18,2,FALSE)</f>
        <v>#N/A</v>
      </c>
      <c r="S26" s="35" t="e">
        <f>HLOOKUP('Contract Year 4 - Details'!S25,'[1]Labor Categories_W_PRICES'!$B$4:$AJ$18,2,FALSE)</f>
        <v>#N/A</v>
      </c>
      <c r="T26" s="35" t="e">
        <f>HLOOKUP('Contract Year 4 - Details'!T25,'[1]Labor Categories_W_PRICES'!$B$4:$AJ$18,2,FALSE)</f>
        <v>#N/A</v>
      </c>
    </row>
    <row r="27" spans="1:20" ht="66" customHeight="1" thickTop="1" thickBot="1" x14ac:dyDescent="0.25">
      <c r="A27" s="48"/>
      <c r="B27" s="51"/>
      <c r="C27" s="91"/>
      <c r="D27" s="73"/>
      <c r="E27" s="58"/>
      <c r="F27" s="48"/>
      <c r="G27" s="84"/>
      <c r="H27" s="48"/>
      <c r="I27" s="87"/>
      <c r="J27" s="8" t="s">
        <v>8</v>
      </c>
      <c r="K27" s="31"/>
      <c r="L27" s="31"/>
      <c r="M27" s="31"/>
      <c r="N27" s="31"/>
      <c r="O27" s="9"/>
      <c r="P27" s="9"/>
      <c r="Q27" s="9"/>
      <c r="R27" s="9"/>
      <c r="S27" s="9"/>
      <c r="T27" s="9"/>
    </row>
    <row r="28" spans="1:20" ht="66" customHeight="1" thickTop="1" thickBot="1" x14ac:dyDescent="0.25">
      <c r="A28" s="46" t="s">
        <v>18</v>
      </c>
      <c r="B28" s="49" t="s">
        <v>3</v>
      </c>
      <c r="C28" s="91" t="s">
        <v>56</v>
      </c>
      <c r="D28" s="71"/>
      <c r="E28" s="56" t="s">
        <v>10</v>
      </c>
      <c r="F28" s="46">
        <v>1</v>
      </c>
      <c r="G28" s="83"/>
      <c r="H28" s="92">
        <v>0</v>
      </c>
      <c r="I28" s="67">
        <v>0</v>
      </c>
      <c r="J28" s="26" t="s">
        <v>6</v>
      </c>
      <c r="K28" s="30"/>
      <c r="L28" s="30"/>
      <c r="M28" s="30"/>
      <c r="N28" s="30"/>
      <c r="O28" s="30"/>
      <c r="P28" s="30"/>
      <c r="Q28" s="30"/>
      <c r="R28" s="30"/>
      <c r="S28" s="30"/>
      <c r="T28" s="30"/>
    </row>
    <row r="29" spans="1:20" ht="66" customHeight="1" thickTop="1" thickBot="1" x14ac:dyDescent="0.25">
      <c r="A29" s="47"/>
      <c r="B29" s="50"/>
      <c r="C29" s="91"/>
      <c r="D29" s="72"/>
      <c r="E29" s="57"/>
      <c r="F29" s="47"/>
      <c r="G29" s="84"/>
      <c r="H29" s="47"/>
      <c r="I29" s="68"/>
      <c r="J29" s="26" t="s">
        <v>7</v>
      </c>
      <c r="K29" s="25"/>
      <c r="L29" s="25"/>
      <c r="M29" s="25"/>
      <c r="N29" s="25"/>
      <c r="O29" s="25"/>
      <c r="P29" s="25"/>
      <c r="Q29" s="25"/>
      <c r="R29" s="25"/>
      <c r="S29" s="25"/>
      <c r="T29" s="25"/>
    </row>
    <row r="30" spans="1:20" ht="80.25" customHeight="1" thickTop="1" thickBot="1" x14ac:dyDescent="0.25">
      <c r="A30" s="48"/>
      <c r="B30" s="51"/>
      <c r="C30" s="91"/>
      <c r="D30" s="73"/>
      <c r="E30" s="58"/>
      <c r="F30" s="48"/>
      <c r="G30" s="84"/>
      <c r="H30" s="48"/>
      <c r="I30" s="69">
        <f>SUM(K30:T30)</f>
        <v>0</v>
      </c>
      <c r="J30" s="26" t="s">
        <v>8</v>
      </c>
      <c r="K30" s="25"/>
      <c r="L30" s="25"/>
      <c r="M30" s="25"/>
      <c r="N30" s="25"/>
      <c r="O30" s="25"/>
      <c r="P30" s="25"/>
      <c r="Q30" s="25"/>
      <c r="R30" s="25"/>
      <c r="S30" s="25"/>
      <c r="T30" s="25"/>
    </row>
    <row r="31" spans="1:20" ht="66" customHeight="1" thickTop="1" thickBot="1" x14ac:dyDescent="0.25">
      <c r="A31" s="46" t="s">
        <v>45</v>
      </c>
      <c r="B31" s="49" t="s">
        <v>27</v>
      </c>
      <c r="C31" s="91" t="s">
        <v>57</v>
      </c>
      <c r="D31" s="71"/>
      <c r="E31" s="56" t="s">
        <v>22</v>
      </c>
      <c r="F31" s="46">
        <v>1</v>
      </c>
      <c r="G31" s="83"/>
      <c r="H31" s="92">
        <v>55080</v>
      </c>
      <c r="I31" s="67">
        <v>0</v>
      </c>
      <c r="J31" s="26" t="s">
        <v>6</v>
      </c>
      <c r="K31" s="25"/>
      <c r="L31" s="25"/>
      <c r="M31" s="25"/>
      <c r="N31" s="25"/>
      <c r="O31" s="25"/>
      <c r="P31" s="25"/>
      <c r="Q31" s="25"/>
      <c r="R31" s="25"/>
      <c r="S31" s="25"/>
      <c r="T31" s="25"/>
    </row>
    <row r="32" spans="1:20" ht="66" customHeight="1" thickTop="1" thickBot="1" x14ac:dyDescent="0.25">
      <c r="A32" s="47"/>
      <c r="B32" s="50"/>
      <c r="C32" s="91"/>
      <c r="D32" s="72"/>
      <c r="E32" s="57"/>
      <c r="F32" s="47"/>
      <c r="G32" s="84"/>
      <c r="H32" s="47"/>
      <c r="I32" s="68"/>
      <c r="J32" s="26" t="s">
        <v>7</v>
      </c>
      <c r="K32" s="25"/>
      <c r="L32" s="25"/>
      <c r="M32" s="25"/>
      <c r="N32" s="25"/>
      <c r="O32" s="25"/>
      <c r="P32" s="25"/>
      <c r="Q32" s="25"/>
      <c r="R32" s="25"/>
      <c r="S32" s="25"/>
      <c r="T32" s="25"/>
    </row>
    <row r="33" spans="1:20" ht="99" customHeight="1" thickTop="1" thickBot="1" x14ac:dyDescent="0.25">
      <c r="A33" s="48"/>
      <c r="B33" s="51"/>
      <c r="C33" s="91"/>
      <c r="D33" s="73"/>
      <c r="E33" s="58"/>
      <c r="F33" s="48"/>
      <c r="G33" s="84"/>
      <c r="H33" s="48"/>
      <c r="I33" s="69"/>
      <c r="J33" s="26" t="s">
        <v>8</v>
      </c>
      <c r="K33" s="25"/>
      <c r="L33" s="25"/>
      <c r="M33" s="25"/>
      <c r="N33" s="25"/>
      <c r="O33" s="25"/>
      <c r="P33" s="25"/>
      <c r="Q33" s="25"/>
      <c r="R33" s="25"/>
      <c r="S33" s="25"/>
      <c r="T33" s="25"/>
    </row>
    <row r="34" spans="1:20" ht="66" customHeight="1" thickTop="1" thickBot="1" x14ac:dyDescent="0.25">
      <c r="A34" s="46" t="s">
        <v>19</v>
      </c>
      <c r="B34" s="49" t="s">
        <v>30</v>
      </c>
      <c r="C34" s="91" t="s">
        <v>48</v>
      </c>
      <c r="D34" s="53"/>
      <c r="E34" s="56" t="s">
        <v>22</v>
      </c>
      <c r="F34" s="59">
        <v>0</v>
      </c>
      <c r="G34" s="96">
        <v>0</v>
      </c>
      <c r="H34" s="64">
        <f>F34*G34</f>
        <v>0</v>
      </c>
      <c r="I34" s="67">
        <v>0</v>
      </c>
      <c r="J34" s="26" t="s">
        <v>6</v>
      </c>
      <c r="K34" s="25"/>
      <c r="L34" s="25"/>
      <c r="M34" s="25"/>
      <c r="N34" s="25"/>
      <c r="O34" s="25"/>
      <c r="P34" s="25"/>
      <c r="Q34" s="25"/>
      <c r="R34" s="25"/>
      <c r="S34" s="25"/>
      <c r="T34" s="25"/>
    </row>
    <row r="35" spans="1:20" ht="66" customHeight="1" thickTop="1" thickBot="1" x14ac:dyDescent="0.25">
      <c r="A35" s="47"/>
      <c r="B35" s="50"/>
      <c r="C35" s="91"/>
      <c r="D35" s="54"/>
      <c r="E35" s="57"/>
      <c r="F35" s="60"/>
      <c r="G35" s="97"/>
      <c r="H35" s="65"/>
      <c r="I35" s="68"/>
      <c r="J35" s="26" t="s">
        <v>7</v>
      </c>
      <c r="K35" s="25"/>
      <c r="L35" s="25"/>
      <c r="M35" s="25"/>
      <c r="N35" s="25"/>
      <c r="O35" s="25"/>
      <c r="P35" s="25"/>
      <c r="Q35" s="25"/>
      <c r="R35" s="25"/>
      <c r="S35" s="25"/>
      <c r="T35" s="25"/>
    </row>
    <row r="36" spans="1:20" ht="66" customHeight="1" thickTop="1" thickBot="1" x14ac:dyDescent="0.25">
      <c r="A36" s="48"/>
      <c r="B36" s="51"/>
      <c r="C36" s="91"/>
      <c r="D36" s="55"/>
      <c r="E36" s="58"/>
      <c r="F36" s="60"/>
      <c r="G36" s="97"/>
      <c r="H36" s="66"/>
      <c r="I36" s="69">
        <f>SUM(K36:T36)</f>
        <v>1</v>
      </c>
      <c r="J36" s="26" t="s">
        <v>8</v>
      </c>
      <c r="K36" s="29">
        <v>1</v>
      </c>
      <c r="L36" s="29" t="s">
        <v>35</v>
      </c>
      <c r="M36" s="29" t="s">
        <v>35</v>
      </c>
      <c r="N36" s="29" t="s">
        <v>35</v>
      </c>
      <c r="O36" s="29" t="s">
        <v>35</v>
      </c>
      <c r="P36" s="29" t="s">
        <v>35</v>
      </c>
      <c r="Q36" s="29" t="s">
        <v>35</v>
      </c>
      <c r="R36" s="29" t="s">
        <v>35</v>
      </c>
      <c r="S36" s="29" t="s">
        <v>35</v>
      </c>
      <c r="T36" s="29" t="s">
        <v>35</v>
      </c>
    </row>
    <row r="37" spans="1:20" ht="66" customHeight="1" thickTop="1" thickBot="1" x14ac:dyDescent="0.25">
      <c r="A37" s="46" t="s">
        <v>38</v>
      </c>
      <c r="B37" s="49" t="s">
        <v>28</v>
      </c>
      <c r="C37" s="93" t="s">
        <v>61</v>
      </c>
      <c r="D37" s="71"/>
      <c r="E37" s="74" t="s">
        <v>22</v>
      </c>
      <c r="F37" s="92" t="s">
        <v>39</v>
      </c>
      <c r="G37" s="99" t="s">
        <v>40</v>
      </c>
      <c r="H37" s="83">
        <v>17135.483624999993</v>
      </c>
      <c r="I37" s="85">
        <f>SUM(K39:T39)</f>
        <v>0</v>
      </c>
      <c r="J37" s="7" t="s">
        <v>6</v>
      </c>
      <c r="K37" s="31"/>
      <c r="L37" s="31"/>
      <c r="M37" s="31"/>
      <c r="N37" s="31"/>
      <c r="O37" s="31"/>
      <c r="P37" s="31"/>
      <c r="Q37" s="31"/>
      <c r="R37" s="31"/>
      <c r="S37" s="31"/>
      <c r="T37" s="31"/>
    </row>
    <row r="38" spans="1:20" ht="66" customHeight="1" thickTop="1" thickBot="1" x14ac:dyDescent="0.25">
      <c r="A38" s="47"/>
      <c r="B38" s="50"/>
      <c r="C38" s="94"/>
      <c r="D38" s="72"/>
      <c r="E38" s="75"/>
      <c r="F38" s="90"/>
      <c r="G38" s="100"/>
      <c r="H38" s="84"/>
      <c r="I38" s="86"/>
      <c r="J38" s="7" t="s">
        <v>7</v>
      </c>
      <c r="K38" s="35" t="str">
        <f>HLOOKUP('[1]Contract Year 2 - Detail'!K37,'[1]Labor Categories_W_PRICES'!$B$4:$AJ$18,2,FALSE)</f>
        <v xml:space="preserve"> Installer</v>
      </c>
      <c r="L38" s="35" t="str">
        <f>HLOOKUP('[1]Contract Year 2 - Detail'!L37,'[1]Labor Categories_W_PRICES'!$B$4:$AJ$18,2,FALSE)</f>
        <v>Lead Installer</v>
      </c>
      <c r="M38" s="35" t="str">
        <f>HLOOKUP('[1]Contract Year 2 - Detail'!M37,'[1]Labor Categories_W_PRICES'!$B$4:$AJ$18,2,FALSE)</f>
        <v>Solar Technician I</v>
      </c>
      <c r="N38" s="35" t="str">
        <f>HLOOKUP('[1]Contract Year 2 - Detail'!N37,'[1]Labor Categories_W_PRICES'!$B$4:$AJ$18,2,FALSE)</f>
        <v>RF Technician II</v>
      </c>
      <c r="O38" s="35" t="str">
        <f>HLOOKUP('[1]Contract Year 2 - Detail'!O37,'[1]Labor Categories_W_PRICES'!$B$4:$AJ$18,2,FALSE)</f>
        <v>Program Manager</v>
      </c>
      <c r="P38" s="35" t="str">
        <f>HLOOKUP('[1]Contract Year 2 - Detail'!P37,'[1]Labor Categories_W_PRICES'!$B$4:$AJ$18,2,FALSE)</f>
        <v>NOC Technician 1</v>
      </c>
      <c r="Q38" s="35" t="str">
        <f>HLOOKUP('[1]Contract Year 2 - Detail'!Q37,'[1]Labor Categories_W_PRICES'!$B$4:$AJ$18,2,FALSE)</f>
        <v>Senior Network Manager</v>
      </c>
      <c r="R38" s="35" t="e">
        <f>HLOOKUP('Contract Year 4 - Details'!R37,'[1]Labor Categories_W_PRICES'!$B$4:$AJ$18,2,FALSE)</f>
        <v>#N/A</v>
      </c>
      <c r="S38" s="35" t="e">
        <f>HLOOKUP('Contract Year 4 - Details'!S37,'[1]Labor Categories_W_PRICES'!$B$4:$AJ$18,2,FALSE)</f>
        <v>#N/A</v>
      </c>
      <c r="T38" s="35" t="e">
        <f>HLOOKUP('Contract Year 4 - Details'!T37,'[1]Labor Categories_W_PRICES'!$B$4:$AJ$18,2,FALSE)</f>
        <v>#N/A</v>
      </c>
    </row>
    <row r="39" spans="1:20" ht="81" customHeight="1" thickTop="1" thickBot="1" x14ac:dyDescent="0.25">
      <c r="A39" s="48"/>
      <c r="B39" s="51"/>
      <c r="C39" s="95"/>
      <c r="D39" s="73"/>
      <c r="E39" s="76"/>
      <c r="F39" s="98"/>
      <c r="G39" s="101"/>
      <c r="H39" s="84"/>
      <c r="I39" s="87"/>
      <c r="J39" s="8" t="s">
        <v>8</v>
      </c>
      <c r="K39" s="31"/>
      <c r="L39" s="9"/>
      <c r="M39" s="9"/>
      <c r="N39" s="9"/>
      <c r="O39" s="9"/>
      <c r="P39" s="9"/>
      <c r="Q39" s="9"/>
      <c r="R39" s="9"/>
      <c r="S39" s="9"/>
      <c r="T39" s="9"/>
    </row>
    <row r="40" spans="1:20" ht="66" customHeight="1" thickTop="1" thickBot="1" x14ac:dyDescent="0.25">
      <c r="A40" s="46" t="s">
        <v>46</v>
      </c>
      <c r="B40" s="49" t="s">
        <v>29</v>
      </c>
      <c r="C40" s="91" t="s">
        <v>59</v>
      </c>
      <c r="D40" s="71"/>
      <c r="E40" s="56" t="s">
        <v>22</v>
      </c>
      <c r="F40" s="47">
        <v>1</v>
      </c>
      <c r="G40" s="83"/>
      <c r="H40" s="90">
        <v>5458.02</v>
      </c>
      <c r="I40" s="85">
        <f>SUM(K42:T42)</f>
        <v>0</v>
      </c>
      <c r="J40" s="7" t="s">
        <v>6</v>
      </c>
      <c r="K40" s="31"/>
      <c r="L40" s="31"/>
      <c r="M40" s="31"/>
      <c r="N40" s="31"/>
      <c r="O40" s="31"/>
      <c r="P40" s="31"/>
      <c r="Q40" s="31"/>
      <c r="R40" s="31"/>
      <c r="S40" s="31"/>
      <c r="T40" s="31"/>
    </row>
    <row r="41" spans="1:20" ht="66" customHeight="1" thickTop="1" thickBot="1" x14ac:dyDescent="0.25">
      <c r="A41" s="47"/>
      <c r="B41" s="50"/>
      <c r="C41" s="91"/>
      <c r="D41" s="72"/>
      <c r="E41" s="57"/>
      <c r="F41" s="47"/>
      <c r="G41" s="84"/>
      <c r="H41" s="47"/>
      <c r="I41" s="86"/>
      <c r="J41" s="7" t="s">
        <v>7</v>
      </c>
      <c r="K41" s="35" t="str">
        <f>HLOOKUP('[1]Contract Year 2 - Detail'!K40,'[1]Labor Categories_W_PRICES'!$B$4:$AJ$18,2,FALSE)</f>
        <v xml:space="preserve"> Installer</v>
      </c>
      <c r="L41" s="35" t="str">
        <f>HLOOKUP('[1]Contract Year 2 - Detail'!L40,'[1]Labor Categories_W_PRICES'!$B$4:$AJ$18,2,FALSE)</f>
        <v>Lead Installer</v>
      </c>
      <c r="M41" s="35" t="str">
        <f>HLOOKUP('[1]Contract Year 2 - Detail'!M40,'[1]Labor Categories_W_PRICES'!$B$4:$AJ$18,2,FALSE)</f>
        <v>Solar Technician I</v>
      </c>
      <c r="N41" s="35" t="str">
        <f>HLOOKUP('[1]Contract Year 2 - Detail'!N40,'[1]Labor Categories_W_PRICES'!$B$4:$AJ$18,2,FALSE)</f>
        <v>RF Technician II</v>
      </c>
      <c r="O41" s="35" t="str">
        <f>HLOOKUP('[1]Contract Year 2 - Detail'!O40,'[1]Labor Categories_W_PRICES'!$B$4:$AJ$18,2,FALSE)</f>
        <v>Program Manager</v>
      </c>
      <c r="P41" s="35" t="str">
        <f>HLOOKUP('[1]Contract Year 2 - Detail'!P40,'[1]Labor Categories_W_PRICES'!$B$4:$AJ$18,2,FALSE)</f>
        <v>NOC Technician 1</v>
      </c>
      <c r="Q41" s="35" t="str">
        <f>HLOOKUP('[1]Contract Year 2 - Detail'!Q40,'[1]Labor Categories_W_PRICES'!$B$4:$AJ$18,2,FALSE)</f>
        <v>Senior Network Manager</v>
      </c>
      <c r="R41" s="35" t="e">
        <f>HLOOKUP('Contract Year 4 - Details'!R40,'[1]Labor Categories_W_PRICES'!$B$4:$AJ$18,2,FALSE)</f>
        <v>#N/A</v>
      </c>
      <c r="S41" s="35" t="e">
        <f>HLOOKUP('Contract Year 4 - Details'!S40,'[1]Labor Categories_W_PRICES'!$B$4:$AJ$18,2,FALSE)</f>
        <v>#N/A</v>
      </c>
      <c r="T41" s="35" t="e">
        <f>HLOOKUP('Contract Year 4 - Details'!T40,'[1]Labor Categories_W_PRICES'!$B$4:$AJ$18,2,FALSE)</f>
        <v>#N/A</v>
      </c>
    </row>
    <row r="42" spans="1:20" ht="66" customHeight="1" thickTop="1" thickBot="1" x14ac:dyDescent="0.25">
      <c r="A42" s="48"/>
      <c r="B42" s="51"/>
      <c r="C42" s="91" t="s">
        <v>34</v>
      </c>
      <c r="D42" s="73"/>
      <c r="E42" s="58"/>
      <c r="F42" s="48"/>
      <c r="G42" s="84"/>
      <c r="H42" s="48"/>
      <c r="I42" s="87"/>
      <c r="J42" s="8" t="s">
        <v>8</v>
      </c>
      <c r="K42" s="31"/>
      <c r="L42" s="31"/>
      <c r="M42" s="31"/>
      <c r="N42" s="31"/>
      <c r="O42" s="9"/>
      <c r="P42" s="9"/>
      <c r="Q42" s="9"/>
      <c r="R42" s="9"/>
      <c r="S42" s="9"/>
      <c r="T42" s="9"/>
    </row>
    <row r="43" spans="1:20" ht="19" thickBot="1" x14ac:dyDescent="0.25">
      <c r="A43" s="10"/>
      <c r="B43" s="11"/>
      <c r="C43" s="12"/>
      <c r="D43" s="12"/>
      <c r="E43" s="11"/>
      <c r="F43" s="11"/>
      <c r="G43" s="11"/>
      <c r="H43" s="11"/>
      <c r="I43" s="34"/>
      <c r="J43" s="13"/>
      <c r="K43" s="14"/>
      <c r="L43" s="15"/>
      <c r="M43" s="15"/>
      <c r="N43" s="15"/>
      <c r="O43" s="15"/>
      <c r="P43" s="15"/>
      <c r="Q43" s="15"/>
      <c r="R43" s="15"/>
      <c r="S43" s="15"/>
      <c r="T43" s="15"/>
    </row>
    <row r="44" spans="1:20" ht="33" customHeight="1" thickBot="1" x14ac:dyDescent="0.25">
      <c r="A44" s="16" t="s">
        <v>50</v>
      </c>
      <c r="B44" s="17" t="s">
        <v>49</v>
      </c>
      <c r="C44" s="18"/>
      <c r="D44" s="18"/>
      <c r="E44" s="17"/>
      <c r="F44" s="17"/>
      <c r="G44" s="17"/>
      <c r="H44" s="19">
        <f>SUM(H4:H42)</f>
        <v>179926.72961549999</v>
      </c>
      <c r="I44" s="20"/>
      <c r="K44" s="21"/>
      <c r="L44" s="22"/>
      <c r="M44" s="22"/>
      <c r="N44" s="22"/>
      <c r="O44" s="22"/>
      <c r="P44" s="22"/>
      <c r="Q44" s="22"/>
      <c r="R44" s="22"/>
      <c r="S44" s="22"/>
      <c r="T44" s="23"/>
    </row>
  </sheetData>
  <mergeCells count="128">
    <mergeCell ref="A1:H1"/>
    <mergeCell ref="K1:T1"/>
    <mergeCell ref="A2:A3"/>
    <mergeCell ref="B2:B3"/>
    <mergeCell ref="C2:C3"/>
    <mergeCell ref="E2:E3"/>
    <mergeCell ref="F2:F3"/>
    <mergeCell ref="G2:G3"/>
    <mergeCell ref="H2:H3"/>
    <mergeCell ref="I2:I3"/>
    <mergeCell ref="J2:J3"/>
    <mergeCell ref="A4:A6"/>
    <mergeCell ref="B4:B6"/>
    <mergeCell ref="C4:C6"/>
    <mergeCell ref="D4:D6"/>
    <mergeCell ref="E4:E6"/>
    <mergeCell ref="F4:F6"/>
    <mergeCell ref="G4:G6"/>
    <mergeCell ref="H4:H6"/>
    <mergeCell ref="I4:I6"/>
    <mergeCell ref="A7:A9"/>
    <mergeCell ref="B7:B9"/>
    <mergeCell ref="C7:C9"/>
    <mergeCell ref="D7:D9"/>
    <mergeCell ref="E7:E9"/>
    <mergeCell ref="F7:F9"/>
    <mergeCell ref="G7:G9"/>
    <mergeCell ref="H7:H9"/>
    <mergeCell ref="I7:I9"/>
    <mergeCell ref="A10:A12"/>
    <mergeCell ref="B10:B12"/>
    <mergeCell ref="C10:C12"/>
    <mergeCell ref="D10:D12"/>
    <mergeCell ref="E10:E12"/>
    <mergeCell ref="F10:F12"/>
    <mergeCell ref="G10:G12"/>
    <mergeCell ref="H10:H12"/>
    <mergeCell ref="I10:I12"/>
    <mergeCell ref="A13:A15"/>
    <mergeCell ref="B13:B15"/>
    <mergeCell ref="C13:C15"/>
    <mergeCell ref="D13:D15"/>
    <mergeCell ref="E13:E15"/>
    <mergeCell ref="F13:F15"/>
    <mergeCell ref="G13:G15"/>
    <mergeCell ref="H13:H15"/>
    <mergeCell ref="I13:I15"/>
    <mergeCell ref="A16:A18"/>
    <mergeCell ref="B16:B18"/>
    <mergeCell ref="C16:C18"/>
    <mergeCell ref="D16:D18"/>
    <mergeCell ref="E16:E18"/>
    <mergeCell ref="F16:F18"/>
    <mergeCell ref="G16:G18"/>
    <mergeCell ref="H16:H18"/>
    <mergeCell ref="I16:I18"/>
    <mergeCell ref="A19:A21"/>
    <mergeCell ref="B19:B21"/>
    <mergeCell ref="C19:C21"/>
    <mergeCell ref="D19:D21"/>
    <mergeCell ref="E19:E21"/>
    <mergeCell ref="F19:F21"/>
    <mergeCell ref="G19:G21"/>
    <mergeCell ref="H19:H21"/>
    <mergeCell ref="I19:I21"/>
    <mergeCell ref="A22:A24"/>
    <mergeCell ref="B22:B24"/>
    <mergeCell ref="C22:C24"/>
    <mergeCell ref="D22:D24"/>
    <mergeCell ref="E22:E24"/>
    <mergeCell ref="F22:F24"/>
    <mergeCell ref="G22:G24"/>
    <mergeCell ref="H22:H24"/>
    <mergeCell ref="I22:I24"/>
    <mergeCell ref="A25:A27"/>
    <mergeCell ref="B25:B27"/>
    <mergeCell ref="C25:C27"/>
    <mergeCell ref="D25:D27"/>
    <mergeCell ref="E25:E27"/>
    <mergeCell ref="F25:F27"/>
    <mergeCell ref="G25:G27"/>
    <mergeCell ref="H25:H27"/>
    <mergeCell ref="I25:I27"/>
    <mergeCell ref="A28:A30"/>
    <mergeCell ref="B28:B30"/>
    <mergeCell ref="C28:C30"/>
    <mergeCell ref="D28:D30"/>
    <mergeCell ref="E28:E30"/>
    <mergeCell ref="F28:F30"/>
    <mergeCell ref="G28:G30"/>
    <mergeCell ref="H28:H30"/>
    <mergeCell ref="I28:I30"/>
    <mergeCell ref="A31:A33"/>
    <mergeCell ref="B31:B33"/>
    <mergeCell ref="C31:C33"/>
    <mergeCell ref="D31:D33"/>
    <mergeCell ref="E31:E33"/>
    <mergeCell ref="F31:F33"/>
    <mergeCell ref="G31:G33"/>
    <mergeCell ref="H31:H33"/>
    <mergeCell ref="I31:I33"/>
    <mergeCell ref="A34:A36"/>
    <mergeCell ref="B34:B36"/>
    <mergeCell ref="C34:C36"/>
    <mergeCell ref="D34:D36"/>
    <mergeCell ref="E34:E36"/>
    <mergeCell ref="F34:F36"/>
    <mergeCell ref="G34:G36"/>
    <mergeCell ref="H34:H36"/>
    <mergeCell ref="I34:I36"/>
    <mergeCell ref="A37:A39"/>
    <mergeCell ref="B37:B39"/>
    <mergeCell ref="C37:C39"/>
    <mergeCell ref="D37:D39"/>
    <mergeCell ref="E37:E39"/>
    <mergeCell ref="F37:F39"/>
    <mergeCell ref="G37:G39"/>
    <mergeCell ref="H37:H39"/>
    <mergeCell ref="I37:I39"/>
    <mergeCell ref="A40:A42"/>
    <mergeCell ref="B40:B42"/>
    <mergeCell ref="C40:C42"/>
    <mergeCell ref="D40:D42"/>
    <mergeCell ref="E40:E42"/>
    <mergeCell ref="F40:F42"/>
    <mergeCell ref="G40:G42"/>
    <mergeCell ref="H40:H42"/>
    <mergeCell ref="I40:I4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Contract Year 4 - Details</vt:lpstr>
    </vt:vector>
  </TitlesOfParts>
  <Company>General Services Administration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PatrickCJacobsen</dc:creator>
  <cp:lastModifiedBy>Lyuda Promyshlyayeva</cp:lastModifiedBy>
  <dcterms:created xsi:type="dcterms:W3CDTF">2015-09-17T16:00:06Z</dcterms:created>
  <dcterms:modified xsi:type="dcterms:W3CDTF">2020-10-22T23:09:16Z</dcterms:modified>
</cp:coreProperties>
</file>