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leptonmarketing/Desktop/projects/"/>
    </mc:Choice>
  </mc:AlternateContent>
  <xr:revisionPtr revIDLastSave="0" documentId="13_ncr:1_{DA396CC8-0C73-8946-88B8-941899F27B26}" xr6:coauthVersionLast="45" xr6:coauthVersionMax="45" xr10:uidLastSave="{00000000-0000-0000-0000-000000000000}"/>
  <bookViews>
    <workbookView xWindow="2920" yWindow="1560" windowWidth="21280" windowHeight="14600" xr2:uid="{038C9558-9A0C-6444-A392-F25F3D782BDE}"/>
  </bookViews>
  <sheets>
    <sheet name="Contract Year 4 - Details" sheetId="5" r:id="rId1"/>
  </sheets>
  <externalReferences>
    <externalReference r:id="rId2"/>
  </externalReferenc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 i="5" l="1"/>
  <c r="H4" i="5"/>
  <c r="I6" i="5"/>
  <c r="H7" i="5"/>
  <c r="H44" i="5" s="1"/>
  <c r="I7" i="5"/>
  <c r="K8" i="5"/>
  <c r="L8" i="5"/>
  <c r="M8" i="5"/>
  <c r="N8" i="5"/>
  <c r="O8" i="5"/>
  <c r="P8" i="5"/>
  <c r="Q8" i="5"/>
  <c r="R8" i="5"/>
  <c r="S8" i="5"/>
  <c r="T8" i="5"/>
  <c r="H10" i="5"/>
  <c r="I10" i="5"/>
  <c r="K11" i="5"/>
  <c r="L11" i="5"/>
  <c r="M11" i="5"/>
  <c r="N11" i="5"/>
  <c r="O11" i="5"/>
  <c r="P11" i="5"/>
  <c r="Q11" i="5"/>
  <c r="R11" i="5"/>
  <c r="S11" i="5"/>
  <c r="T11" i="5"/>
  <c r="I13" i="5"/>
  <c r="K14" i="5"/>
  <c r="L14" i="5"/>
  <c r="M14" i="5"/>
  <c r="N14" i="5"/>
  <c r="O14" i="5"/>
  <c r="P14" i="5"/>
  <c r="Q14" i="5"/>
  <c r="R14" i="5"/>
  <c r="S14" i="5"/>
  <c r="T14" i="5"/>
  <c r="I16" i="5"/>
  <c r="K17" i="5"/>
  <c r="L17" i="5"/>
  <c r="M17" i="5"/>
  <c r="N17" i="5"/>
  <c r="O17" i="5"/>
  <c r="P17" i="5"/>
  <c r="Q17" i="5"/>
  <c r="R17" i="5"/>
  <c r="S17" i="5"/>
  <c r="T17" i="5"/>
  <c r="I19" i="5"/>
  <c r="K20" i="5"/>
  <c r="L20" i="5"/>
  <c r="M20" i="5"/>
  <c r="N20" i="5"/>
  <c r="O20" i="5"/>
  <c r="P20" i="5"/>
  <c r="Q20" i="5"/>
  <c r="R20" i="5"/>
  <c r="S20" i="5"/>
  <c r="T20" i="5"/>
  <c r="I22" i="5"/>
  <c r="K23" i="5"/>
  <c r="L23" i="5"/>
  <c r="M23" i="5"/>
  <c r="N23" i="5"/>
  <c r="O23" i="5"/>
  <c r="P23" i="5"/>
  <c r="Q23" i="5"/>
  <c r="R23" i="5"/>
  <c r="S23" i="5"/>
  <c r="T23" i="5"/>
  <c r="I25" i="5"/>
  <c r="K26" i="5"/>
  <c r="L26" i="5"/>
  <c r="M26" i="5"/>
  <c r="N26" i="5"/>
  <c r="O26" i="5"/>
  <c r="P26" i="5"/>
  <c r="Q26" i="5"/>
  <c r="R26" i="5"/>
  <c r="S26" i="5"/>
  <c r="T26" i="5"/>
  <c r="H28" i="5"/>
  <c r="I30" i="5"/>
  <c r="I33" i="5"/>
  <c r="H34" i="5"/>
  <c r="I36" i="5"/>
  <c r="I37" i="5"/>
  <c r="K38" i="5"/>
  <c r="L38" i="5"/>
  <c r="M38" i="5"/>
  <c r="N38" i="5"/>
  <c r="O38" i="5"/>
  <c r="P38" i="5"/>
  <c r="Q38" i="5"/>
  <c r="R38" i="5"/>
  <c r="S38" i="5"/>
  <c r="T38" i="5"/>
  <c r="I40" i="5"/>
  <c r="K41" i="5"/>
  <c r="L41" i="5"/>
  <c r="M41" i="5"/>
  <c r="N41" i="5"/>
  <c r="O41" i="5"/>
  <c r="P41" i="5"/>
  <c r="Q41" i="5"/>
  <c r="R41" i="5"/>
  <c r="S41" i="5"/>
  <c r="T41" i="5"/>
</calcChain>
</file>

<file path=xl/sharedStrings.xml><?xml version="1.0" encoding="utf-8"?>
<sst xmlns="http://schemas.openxmlformats.org/spreadsheetml/2006/main" count="167" uniqueCount="66">
  <si>
    <t>Total Contract Year Cost</t>
  </si>
  <si>
    <t>Labor Category Hours</t>
  </si>
  <si>
    <t xml:space="preserve"> </t>
  </si>
  <si>
    <t>Labor Category Name</t>
  </si>
  <si>
    <t>Labor Category Code</t>
  </si>
  <si>
    <t>Per Year</t>
  </si>
  <si>
    <r>
      <t xml:space="preserve">Offerors shall provide pricing for spares and warranty to support operations and maintenance for all equipment provided in CLIN 110008. This includes management (labor) for spares and warranty activities. </t>
    </r>
    <r>
      <rPr>
        <b/>
        <sz val="12"/>
        <color theme="1"/>
        <rFont val="Arial"/>
        <family val="2"/>
      </rPr>
      <t xml:space="preserve">Do not include travel or shipping in CLIN 110008b.  </t>
    </r>
  </si>
  <si>
    <t>Network Management and Operations Support (Spares/Warranty)</t>
  </si>
  <si>
    <t>Not               Applicable</t>
  </si>
  <si>
    <t>Not Applicable</t>
  </si>
  <si>
    <r>
      <t xml:space="preserve">Offerors shall provide pricing for the following labor associated with CLIN 110008: </t>
    </r>
    <r>
      <rPr>
        <b/>
        <sz val="12"/>
        <color theme="1"/>
        <rFont val="Arial"/>
        <family val="2"/>
      </rPr>
      <t xml:space="preserve">
Yrs 1 &amp; 6: </t>
    </r>
    <r>
      <rPr>
        <sz val="12"/>
        <color theme="1"/>
        <rFont val="Calibri"/>
        <family val="2"/>
        <scheme val="minor"/>
      </rPr>
      <t>Provide Integration, Testing, and Installation labor costs for all equipment provided in CLIN 110008.</t>
    </r>
    <r>
      <rPr>
        <b/>
        <sz val="12"/>
        <color theme="1"/>
        <rFont val="Arial"/>
        <family val="2"/>
      </rPr>
      <t xml:space="preserve">
Yrs 2-5, 7-10 + 6-month extension period: </t>
    </r>
    <r>
      <rPr>
        <sz val="12"/>
        <color theme="1"/>
        <rFont val="Calibri"/>
        <family val="2"/>
        <scheme val="minor"/>
      </rPr>
      <t xml:space="preserve">Provide labor costs for services (including Help Desk and NOC) to support operations and maintenance for equipment provided in CLIN 110008. 
</t>
    </r>
    <r>
      <rPr>
        <b/>
        <sz val="12"/>
        <color theme="1"/>
        <rFont val="Arial"/>
        <family val="2"/>
      </rPr>
      <t xml:space="preserve">Do not include travel, shipping or equipment in CLIN 110008a. </t>
    </r>
  </si>
  <si>
    <t>Network Management and Operations Support                (Labor)</t>
  </si>
  <si>
    <r>
      <t xml:space="preserve">Offerors shall provide pricing for network management and operations support equipment. </t>
    </r>
    <r>
      <rPr>
        <b/>
        <sz val="12"/>
        <color theme="1"/>
        <rFont val="Arial"/>
        <family val="2"/>
      </rPr>
      <t xml:space="preserve">This CLIN is priced in Years 1 and 6 only. Do not include travel or shipping in CLIN 110008. </t>
    </r>
  </si>
  <si>
    <t>Network Management and Operations Support (Equipment)</t>
  </si>
  <si>
    <r>
      <t>Offerors shall price the frequency clearance renewal fees for each of the following countries: Bahrain, Germany, Kuwait, Qatar, Saudi Arabia, United Arab Emirates. Offerors shall also provide the period timeframes (e.g. 1 year) and must describe this information (in full) both in Column D (entitled "Offeror Provided Description of Service/Product") and in the Offeror's Price Narrative referenced in Section B</t>
    </r>
    <r>
      <rPr>
        <b/>
        <sz val="12"/>
        <color theme="1"/>
        <rFont val="Arial"/>
        <family val="2"/>
      </rPr>
      <t>.</t>
    </r>
    <r>
      <rPr>
        <sz val="12"/>
        <color theme="1"/>
        <rFont val="Calibri"/>
        <family val="2"/>
        <scheme val="minor"/>
      </rPr>
      <t xml:space="preserve"> Offerors shall not provide pricing in Year 1 for CLIN 110007a. Pricing for CLIN 110007a (if applicable) should be provided in Years 2 thru 10 and the 6 month extension. Offeror’s price shall be the sum total of the frequency clearances and approval renewals costs for the six countries identified above. </t>
    </r>
    <r>
      <rPr>
        <b/>
        <sz val="12"/>
        <color theme="1"/>
        <rFont val="Arial"/>
        <family val="2"/>
      </rPr>
      <t>Do not include travel or shipping in CLIN 110007a.</t>
    </r>
  </si>
  <si>
    <t>Frequency Clearances and Approvals (Renewals)</t>
  </si>
  <si>
    <t>First time and/or one period</t>
  </si>
  <si>
    <r>
      <t xml:space="preserve">Offerors shall price the cost to establish frequency clearances and approvals for each of the following countries: Bahrain, Germany, Kuwait, Qatar, Saudi Arabia, United Arab Emirates. Offerors shall also identify the period timeframes (e.g. 5 years) of the frequency clearance's initial expiration/duration and must describe this information (in full) both in Column D (entitled "Offeror Provided Description of Service/Product") and in the Offeror's Price Narrative referenced in Section B.  Offeror’s price shall be the sum total of the frequency clearances and approvals costs for the six countries identified above. </t>
    </r>
    <r>
      <rPr>
        <b/>
        <sz val="12"/>
        <color theme="1"/>
        <rFont val="Arial"/>
        <family val="2"/>
      </rPr>
      <t>Do not include travel or shipping in CLIN 110007.</t>
    </r>
  </si>
  <si>
    <t>Frequency Clearances and Approvals</t>
  </si>
  <si>
    <r>
      <t xml:space="preserve">Offeror's shall provide pricing to Include the cost to develop and produce a training plan. This CLIN should include all training materials (i.e. student handouts/guides) and labor cost for instructors to deliver the training. Training is required for the entire period of performance (5-year base period, plus the two option periods and the 6-month extension period). </t>
    </r>
    <r>
      <rPr>
        <b/>
        <sz val="12"/>
        <color theme="1"/>
        <rFont val="Arial"/>
        <family val="2"/>
      </rPr>
      <t>Do not include travel or shipping in CLIN 110006.</t>
    </r>
  </si>
  <si>
    <t>Training - Materials &amp; Labor</t>
  </si>
  <si>
    <r>
      <t xml:space="preserve">Offerors shall provide pricing for terrestrial service and include associated labor. </t>
    </r>
    <r>
      <rPr>
        <b/>
        <sz val="12"/>
        <color theme="1"/>
        <rFont val="Arial"/>
        <family val="2"/>
      </rPr>
      <t>Do not include travel or shipping in CLIN 110005.</t>
    </r>
  </si>
  <si>
    <t xml:space="preserve">Terrestrial Service </t>
  </si>
  <si>
    <r>
      <t>Offerors shall provide pricing for teleport services only and must include any associated labor. Note that if teleport services are not included as part of the space segment costs identified in CLIN 110003, the teleport services costs must be identified in CLIN 110004 (to include any associated labor) and must be described (in full) both in Column D (entitled "Offeror Provided Description of Service/Product") and in the Offeror's Price Narrative referenced in Section B. Offerors shall also include rack space for GFE if a part of the Offeror's technical approach.</t>
    </r>
    <r>
      <rPr>
        <b/>
        <sz val="12"/>
        <color theme="1"/>
        <rFont val="Arial"/>
        <family val="2"/>
      </rPr>
      <t xml:space="preserve"> Do not include travel or shipping in CLIN 110004.</t>
    </r>
  </si>
  <si>
    <t>Teleport Service</t>
  </si>
  <si>
    <r>
      <t xml:space="preserve">Offerors shall provide pricing for space segment bandwidth. Offerors shall provide the amount of bandwidth (MHz) proposed in the Column D description (entitled "Offeror Provided Description of Service/Product"). Note that If any other cost elements (such as teleport services) are proposed, they must be described (in full) both in D and in the Offeror's Price Narrative referenced in Section B. This CLIN should also include the cost of any "occasional satellite use cost" if proposed as part of the technical approach. </t>
    </r>
    <r>
      <rPr>
        <b/>
        <sz val="12"/>
        <color theme="1"/>
        <rFont val="Arial"/>
        <family val="2"/>
      </rPr>
      <t>Do not include travel or shipping in CLIN 110003.</t>
    </r>
  </si>
  <si>
    <t>Space Segment</t>
  </si>
  <si>
    <r>
      <t xml:space="preserve">Offerors shall provide pricing for labor related to the following: Start-up labor costs, contract initiation,  information assurance costs and system engineering costs proposed throughout the contract lifecycle (5-year base period, plus the two option periods and the 6-month extension period), system documentation, configuration management documentation and system O&amp;M Manuals. Additionally, any other program management related labor required for the offerors solution should be included in CLIN 110002. </t>
    </r>
    <r>
      <rPr>
        <b/>
        <sz val="12"/>
        <color theme="1"/>
        <rFont val="Arial"/>
        <family val="2"/>
      </rPr>
      <t>Do not include travel or equipment in CLIN 110002.</t>
    </r>
  </si>
  <si>
    <t>Program Management</t>
  </si>
  <si>
    <r>
      <t xml:space="preserve">Offerors shall provide pricing for spares and warranty to support operations and maintenance for all equipment provided in CLIN 110001. This includes management (labor) for spares and warranty activities. </t>
    </r>
    <r>
      <rPr>
        <b/>
        <sz val="12"/>
        <color theme="1"/>
        <rFont val="Arial"/>
        <family val="2"/>
      </rPr>
      <t xml:space="preserve">Do not include travel or shipping in CLIN 110001b.  </t>
    </r>
    <r>
      <rPr>
        <sz val="12"/>
        <color theme="1"/>
        <rFont val="Calibri"/>
        <family val="2"/>
        <scheme val="minor"/>
      </rPr>
      <t xml:space="preserve">                                                                         </t>
    </r>
    <r>
      <rPr>
        <b/>
        <sz val="12"/>
        <color theme="1"/>
        <rFont val="Arial"/>
        <family val="2"/>
      </rPr>
      <t xml:space="preserve">    </t>
    </r>
    <r>
      <rPr>
        <sz val="12"/>
        <color theme="1"/>
        <rFont val="Calibri"/>
        <family val="2"/>
        <scheme val="minor"/>
      </rPr>
      <t xml:space="preserve">                                                             </t>
    </r>
  </si>
  <si>
    <t>Satellite Communications Terminal and Equipment  (Spares/Warranty)</t>
  </si>
  <si>
    <r>
      <t xml:space="preserve">Offerors shall provide pricing for the following labor associated with CLIN 110001: 
</t>
    </r>
    <r>
      <rPr>
        <b/>
        <sz val="12"/>
        <color theme="1"/>
        <rFont val="Arial"/>
        <family val="2"/>
      </rPr>
      <t xml:space="preserve">
</t>
    </r>
    <r>
      <rPr>
        <b/>
        <sz val="12"/>
        <rFont val="Arial"/>
        <family val="2"/>
      </rPr>
      <t>Yrs 1 &amp; 6:</t>
    </r>
    <r>
      <rPr>
        <sz val="12"/>
        <rFont val="Arial"/>
        <family val="2"/>
      </rPr>
      <t xml:space="preserve"> </t>
    </r>
    <r>
      <rPr>
        <sz val="12"/>
        <color theme="1"/>
        <rFont val="Calibri"/>
        <family val="2"/>
        <scheme val="minor"/>
      </rPr>
      <t xml:space="preserve">Provide Integration, Testing, and Installation labor costs for all equipment provided in CLIN 110001.
</t>
    </r>
    <r>
      <rPr>
        <b/>
        <sz val="12"/>
        <color theme="1"/>
        <rFont val="Arial"/>
        <family val="2"/>
      </rPr>
      <t>Yrs 2-5, 7-10 + 6-month extension period:</t>
    </r>
    <r>
      <rPr>
        <sz val="12"/>
        <color theme="1"/>
        <rFont val="Calibri"/>
        <family val="2"/>
        <scheme val="minor"/>
      </rPr>
      <t xml:space="preserve"> Provide labor costs for services to support operations and maintenance for equipment provided in CLIN 110001.  
</t>
    </r>
    <r>
      <rPr>
        <b/>
        <sz val="12"/>
        <color theme="1"/>
        <rFont val="Arial"/>
        <family val="2"/>
      </rPr>
      <t>Do not include travel, shipping or equipment in CLIN 110001a.</t>
    </r>
    <r>
      <rPr>
        <sz val="12"/>
        <color theme="1"/>
        <rFont val="Calibri"/>
        <family val="2"/>
        <scheme val="minor"/>
      </rPr>
      <t xml:space="preserve"> </t>
    </r>
  </si>
  <si>
    <t>Satellite Communications Terminal and Equipment     (Labor)</t>
  </si>
  <si>
    <t>Each Terminal Suite</t>
  </si>
  <si>
    <r>
      <t xml:space="preserve">Offerors shall provide pricing for the following satellite communications terminal equipment: Laptops, and VoIP phone. No labor. Terminal suites should include all necessary satellite communications Radio Frequency (RF) equipment; baseband equipment; time division multiple access (TDMA) modem; two laptop computers; two Voice over Internet Protocol (VoIP) telephones; and all ancillary equipment (e.g., cables, connectors, and power cabling for a complete deployable communications solution). </t>
    </r>
    <r>
      <rPr>
        <b/>
        <sz val="12"/>
        <color theme="1"/>
        <rFont val="Arial"/>
        <family val="2"/>
      </rPr>
      <t xml:space="preserve">This CLIN is priced in Years 1 and 6 only. Do not include travel or shipping in CLIN 110001. </t>
    </r>
  </si>
  <si>
    <t xml:space="preserve">Satellite Communications Terminal and Equipment 
</t>
  </si>
  <si>
    <t>110001-1</t>
  </si>
  <si>
    <t>Professional Services Labor Categories (Hours)</t>
  </si>
  <si>
    <t>Unit Type</t>
  </si>
  <si>
    <t>Offeror Provided Description of Service/Product</t>
  </si>
  <si>
    <t>Labor Category Information</t>
  </si>
  <si>
    <t>Total Hours Per Period by Service or Product (if any)</t>
  </si>
  <si>
    <r>
      <t xml:space="preserve">Product/Service </t>
    </r>
    <r>
      <rPr>
        <b/>
        <u/>
        <sz val="12"/>
        <color theme="1"/>
        <rFont val="Arial"/>
        <family val="2"/>
      </rPr>
      <t>UNIT PRICE</t>
    </r>
  </si>
  <si>
    <t>Qty</t>
  </si>
  <si>
    <t>CLIN Pricing Instructions</t>
  </si>
  <si>
    <t>Service or Product</t>
  </si>
  <si>
    <t>CLIN*</t>
  </si>
  <si>
    <t>Contingency Satellite Communications System and Services</t>
  </si>
  <si>
    <t>STO 1 - Contingency Satellite Communications System and Services</t>
  </si>
  <si>
    <t>110000-4</t>
  </si>
  <si>
    <t>Enter Annual Labor Category Hours</t>
  </si>
  <si>
    <t>Enter LC Code Here</t>
  </si>
  <si>
    <t>LC-1</t>
  </si>
  <si>
    <t>110008b-4</t>
  </si>
  <si>
    <t>110008a-4</t>
  </si>
  <si>
    <t>110008-4</t>
  </si>
  <si>
    <t xml:space="preserve">Enter Labor Category Hours Here One Time and per Annual Period </t>
  </si>
  <si>
    <t>110007a-4</t>
  </si>
  <si>
    <t>110007-4</t>
  </si>
  <si>
    <t>110006-4</t>
  </si>
  <si>
    <t>110005-4</t>
  </si>
  <si>
    <t>110004-1</t>
  </si>
  <si>
    <t>110003-1</t>
  </si>
  <si>
    <t>110002-1</t>
  </si>
  <si>
    <t>110001b-4</t>
  </si>
  <si>
    <t>110001a-4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</si>
</sst>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8" x14ac:knownFonts="1">
    <font>
      <sz val="12"/>
      <color theme="1"/>
      <name val="Calibri"/>
      <family val="2"/>
      <scheme val="minor"/>
    </font>
    <font>
      <sz val="12"/>
      <color theme="1"/>
      <name val="Arial"/>
      <family val="2"/>
    </font>
    <font>
      <sz val="11"/>
      <color theme="1"/>
      <name val="Arial"/>
      <family val="2"/>
    </font>
    <font>
      <b/>
      <sz val="12"/>
      <color theme="1"/>
      <name val="Arial"/>
      <family val="2"/>
    </font>
    <font>
      <b/>
      <sz val="11"/>
      <color theme="1"/>
      <name val="Arial"/>
      <family val="2"/>
    </font>
    <font>
      <b/>
      <sz val="12"/>
      <name val="Arial"/>
      <family val="2"/>
    </font>
    <font>
      <sz val="12"/>
      <name val="Arial"/>
      <family val="2"/>
    </font>
    <font>
      <b/>
      <u/>
      <sz val="12"/>
      <color theme="1"/>
      <name val="Arial"/>
      <family val="2"/>
    </font>
  </fonts>
  <fills count="9">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1"/>
        <bgColor indexed="64"/>
      </patternFill>
    </fill>
    <fill>
      <patternFill patternType="solid">
        <fgColor rgb="FFD9D9D9"/>
        <bgColor indexed="64"/>
      </patternFill>
    </fill>
  </fills>
  <borders count="44">
    <border>
      <left/>
      <right/>
      <top/>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thick">
        <color rgb="FFFF0000"/>
      </right>
      <top style="thick">
        <color rgb="FFFF0000"/>
      </top>
      <bottom style="thick">
        <color rgb="FFFF0000"/>
      </bottom>
      <diagonal/>
    </border>
    <border>
      <left style="thick">
        <color rgb="FFFF0000"/>
      </left>
      <right style="thick">
        <color rgb="FFFF0000"/>
      </right>
      <top style="thick">
        <color rgb="FFFF0000"/>
      </top>
      <bottom style="thick">
        <color rgb="FFFF0000"/>
      </bottom>
      <diagonal/>
    </border>
    <border>
      <left style="thick">
        <color rgb="FFFF0000"/>
      </left>
      <right style="medium">
        <color auto="1"/>
      </right>
      <top/>
      <bottom style="medium">
        <color auto="1"/>
      </bottom>
      <diagonal/>
    </border>
    <border>
      <left style="medium">
        <color auto="1"/>
      </left>
      <right style="thick">
        <color rgb="FFFF0000"/>
      </right>
      <top/>
      <bottom style="medium">
        <color auto="1"/>
      </bottom>
      <diagonal/>
    </border>
    <border>
      <left style="thick">
        <color rgb="FFFF0000"/>
      </left>
      <right style="thick">
        <color rgb="FFFF0000"/>
      </right>
      <top/>
      <bottom style="thick">
        <color rgb="FFFF0000"/>
      </bottom>
      <diagonal/>
    </border>
    <border>
      <left style="medium">
        <color auto="1"/>
      </left>
      <right style="medium">
        <color auto="1"/>
      </right>
      <top/>
      <bottom style="medium">
        <color auto="1"/>
      </bottom>
      <diagonal/>
    </border>
    <border>
      <left/>
      <right style="thick">
        <color auto="1"/>
      </right>
      <top style="thick">
        <color rgb="FFFF0000"/>
      </top>
      <bottom style="thick">
        <color rgb="FFFF0000"/>
      </bottom>
      <diagonal/>
    </border>
    <border>
      <left style="thick">
        <color rgb="FFFF0000"/>
      </left>
      <right style="medium">
        <color auto="1"/>
      </right>
      <top/>
      <bottom/>
      <diagonal/>
    </border>
    <border>
      <left style="medium">
        <color auto="1"/>
      </left>
      <right style="thick">
        <color rgb="FFFF0000"/>
      </right>
      <top/>
      <bottom/>
      <diagonal/>
    </border>
    <border>
      <left style="thick">
        <color rgb="FFFF0000"/>
      </left>
      <right style="thick">
        <color rgb="FFFF0000"/>
      </right>
      <top/>
      <bottom/>
      <diagonal/>
    </border>
    <border>
      <left style="medium">
        <color auto="1"/>
      </left>
      <right/>
      <top/>
      <bottom/>
      <diagonal/>
    </border>
    <border>
      <left style="medium">
        <color auto="1"/>
      </left>
      <right style="medium">
        <color auto="1"/>
      </right>
      <top/>
      <bottom/>
      <diagonal/>
    </border>
    <border>
      <left style="thick">
        <color rgb="FFFF0000"/>
      </left>
      <right style="medium">
        <color auto="1"/>
      </right>
      <top style="medium">
        <color auto="1"/>
      </top>
      <bottom/>
      <diagonal/>
    </border>
    <border>
      <left style="thick">
        <color rgb="FFFF0000"/>
      </left>
      <right style="thick">
        <color rgb="FFFF0000"/>
      </right>
      <top style="thick">
        <color rgb="FFFF0000"/>
      </top>
      <bottom/>
      <diagonal/>
    </border>
    <border>
      <left style="medium">
        <color auto="1"/>
      </left>
      <right style="thick">
        <color rgb="FFFF0000"/>
      </right>
      <top style="medium">
        <color auto="1"/>
      </top>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thick">
        <color rgb="FFFF0000"/>
      </right>
      <top/>
      <bottom style="thick">
        <color rgb="FFFF0000"/>
      </bottom>
      <diagonal/>
    </border>
    <border>
      <left style="thick">
        <color rgb="FFFF0000"/>
      </left>
      <right/>
      <top/>
      <bottom style="medium">
        <color auto="1"/>
      </bottom>
      <diagonal/>
    </border>
    <border>
      <left style="thick">
        <color rgb="FFFF0000"/>
      </left>
      <right/>
      <top/>
      <bottom/>
      <diagonal/>
    </border>
    <border>
      <left style="medium">
        <color auto="1"/>
      </left>
      <right style="thick">
        <color rgb="FFFF0000"/>
      </right>
      <top style="thick">
        <color rgb="FFFF0000"/>
      </top>
      <bottom/>
      <diagonal/>
    </border>
    <border>
      <left style="thick">
        <color rgb="FFFF0000"/>
      </left>
      <right/>
      <top style="medium">
        <color auto="1"/>
      </top>
      <bottom/>
      <diagonal/>
    </border>
    <border>
      <left style="medium">
        <color auto="1"/>
      </left>
      <right style="thick">
        <color rgb="FFFF0000"/>
      </right>
      <top style="medium">
        <color auto="1"/>
      </top>
      <bottom style="thick">
        <color rgb="FFFF0000"/>
      </bottom>
      <diagonal/>
    </border>
    <border>
      <left style="medium">
        <color auto="1"/>
      </left>
      <right style="medium">
        <color auto="1"/>
      </right>
      <top style="medium">
        <color auto="1"/>
      </top>
      <bottom style="thick">
        <color rgb="FFFF0000"/>
      </bottom>
      <diagonal/>
    </border>
    <border>
      <left/>
      <right style="medium">
        <color auto="1"/>
      </right>
      <top/>
      <bottom style="medium">
        <color auto="1"/>
      </bottom>
      <diagonal/>
    </border>
    <border>
      <left style="thick">
        <color auto="1"/>
      </left>
      <right style="thick">
        <color auto="1"/>
      </right>
      <top style="thick">
        <color rgb="FFFF0000"/>
      </top>
      <bottom style="thick">
        <color rgb="FFFF0000"/>
      </bottom>
      <diagonal/>
    </border>
    <border>
      <left style="medium">
        <color auto="1"/>
      </left>
      <right style="thick">
        <color auto="1"/>
      </right>
      <top style="medium">
        <color auto="1"/>
      </top>
      <bottom style="medium">
        <color auto="1"/>
      </bottom>
      <diagonal/>
    </border>
    <border>
      <left/>
      <right style="medium">
        <color auto="1"/>
      </right>
      <top/>
      <bottom/>
      <diagonal/>
    </border>
    <border>
      <left style="medium">
        <color auto="1"/>
      </left>
      <right style="thick">
        <color rgb="FFFF0000"/>
      </right>
      <top style="medium">
        <color auto="1"/>
      </top>
      <bottom style="medium">
        <color auto="1"/>
      </bottom>
      <diagonal/>
    </border>
    <border>
      <left/>
      <right style="medium">
        <color auto="1"/>
      </right>
      <top style="medium">
        <color auto="1"/>
      </top>
      <bottom/>
      <diagonal/>
    </border>
    <border>
      <left style="medium">
        <color auto="1"/>
      </left>
      <right style="thick">
        <color rgb="FFFF0000"/>
      </right>
      <top style="thick">
        <color rgb="FFFF0000"/>
      </top>
      <bottom style="medium">
        <color auto="1"/>
      </bottom>
      <diagonal/>
    </border>
    <border>
      <left style="medium">
        <color auto="1"/>
      </left>
      <right style="medium">
        <color auto="1"/>
      </right>
      <top style="thick">
        <color rgb="FFFF0000"/>
      </top>
      <bottom style="medium">
        <color auto="1"/>
      </bottom>
      <diagonal/>
    </border>
    <border>
      <left style="thick">
        <color auto="1"/>
      </left>
      <right style="thick">
        <color auto="1"/>
      </right>
      <top style="thick">
        <color auto="1"/>
      </top>
      <bottom style="thick">
        <color rgb="FFFF0000"/>
      </bottom>
      <diagonal/>
    </border>
    <border>
      <left/>
      <right/>
      <top style="medium">
        <color auto="1"/>
      </top>
      <bottom/>
      <diagonal/>
    </border>
  </borders>
  <cellStyleXfs count="2">
    <xf numFmtId="0" fontId="0" fillId="0" borderId="0"/>
    <xf numFmtId="0" fontId="1" fillId="0" borderId="0"/>
  </cellStyleXfs>
  <cellXfs count="118">
    <xf numFmtId="0" fontId="0" fillId="0" borderId="0" xfId="0"/>
    <xf numFmtId="0" fontId="1" fillId="0" borderId="0" xfId="1"/>
    <xf numFmtId="0" fontId="1" fillId="0" borderId="0" xfId="1" applyAlignment="1">
      <alignment horizontal="center"/>
    </xf>
    <xf numFmtId="0" fontId="1" fillId="0" borderId="1" xfId="1" applyBorder="1" applyAlignment="1">
      <alignment horizontal="center"/>
    </xf>
    <xf numFmtId="0" fontId="1" fillId="0" borderId="2" xfId="1" applyBorder="1" applyAlignment="1">
      <alignment horizontal="center"/>
    </xf>
    <xf numFmtId="0" fontId="1" fillId="0" borderId="3" xfId="1" applyBorder="1" applyAlignment="1">
      <alignment horizontal="center"/>
    </xf>
    <xf numFmtId="2" fontId="1" fillId="2" borderId="4" xfId="1" applyNumberFormat="1" applyFill="1" applyBorder="1" applyAlignment="1">
      <alignment horizontal="center"/>
    </xf>
    <xf numFmtId="0" fontId="1" fillId="2" borderId="5" xfId="1" applyFill="1" applyBorder="1" applyAlignment="1">
      <alignment horizontal="center" vertical="center" wrapText="1"/>
    </xf>
    <xf numFmtId="0" fontId="1" fillId="2" borderId="4" xfId="1" applyFill="1" applyBorder="1" applyAlignment="1">
      <alignment horizontal="center" vertical="center" wrapText="1"/>
    </xf>
    <xf numFmtId="0" fontId="1" fillId="0" borderId="6" xfId="1" applyBorder="1" applyAlignment="1">
      <alignment horizontal="center" vertical="center" wrapText="1"/>
    </xf>
    <xf numFmtId="0" fontId="1" fillId="0" borderId="4" xfId="1" applyBorder="1"/>
    <xf numFmtId="0" fontId="1" fillId="0" borderId="5" xfId="1" applyBorder="1"/>
    <xf numFmtId="0" fontId="1" fillId="3" borderId="6" xfId="1" applyFill="1" applyBorder="1" applyAlignment="1">
      <alignment horizontal="center"/>
    </xf>
    <xf numFmtId="0" fontId="1" fillId="3" borderId="8" xfId="1" applyFill="1" applyBorder="1" applyAlignment="1">
      <alignment horizontal="center"/>
    </xf>
    <xf numFmtId="0" fontId="1" fillId="3" borderId="9" xfId="1" applyFill="1" applyBorder="1" applyAlignment="1">
      <alignment horizontal="center"/>
    </xf>
    <xf numFmtId="0" fontId="1" fillId="4" borderId="10" xfId="1" applyFill="1" applyBorder="1" applyAlignment="1">
      <alignment horizontal="center" vertical="center" wrapText="1"/>
    </xf>
    <xf numFmtId="0" fontId="1" fillId="5" borderId="9" xfId="1" applyFill="1" applyBorder="1" applyAlignment="1">
      <alignment horizontal="center" vertical="center" wrapText="1"/>
    </xf>
    <xf numFmtId="0" fontId="1" fillId="0" borderId="16" xfId="1" applyBorder="1" applyAlignment="1">
      <alignment horizontal="center" vertical="center" wrapText="1"/>
    </xf>
    <xf numFmtId="0" fontId="1" fillId="5" borderId="4" xfId="1" applyFill="1" applyBorder="1" applyAlignment="1">
      <alignment horizontal="center" vertical="center" wrapText="1"/>
    </xf>
    <xf numFmtId="0" fontId="1" fillId="7" borderId="32" xfId="1" applyFill="1" applyBorder="1" applyAlignment="1">
      <alignment horizontal="center" vertical="center" wrapText="1"/>
    </xf>
    <xf numFmtId="0" fontId="1" fillId="7" borderId="33" xfId="1" applyFill="1" applyBorder="1" applyAlignment="1">
      <alignment horizontal="center" vertical="center" wrapText="1"/>
    </xf>
    <xf numFmtId="0" fontId="1" fillId="7" borderId="9" xfId="1" applyFill="1" applyBorder="1" applyAlignment="1">
      <alignment horizontal="center" vertical="center" wrapText="1"/>
    </xf>
    <xf numFmtId="0" fontId="1" fillId="7" borderId="36" xfId="1" applyFill="1" applyBorder="1" applyAlignment="1">
      <alignment horizontal="center" vertical="center" wrapText="1"/>
    </xf>
    <xf numFmtId="0" fontId="1" fillId="7" borderId="4" xfId="1" applyFill="1" applyBorder="1" applyAlignment="1">
      <alignment horizontal="center" vertical="center" wrapText="1"/>
    </xf>
    <xf numFmtId="0" fontId="1" fillId="7" borderId="38" xfId="1" applyFill="1" applyBorder="1" applyAlignment="1">
      <alignment horizontal="center" vertical="center" wrapText="1"/>
    </xf>
    <xf numFmtId="0" fontId="1" fillId="7" borderId="40" xfId="1" applyFill="1" applyBorder="1" applyAlignment="1">
      <alignment horizontal="center" vertical="center" wrapText="1"/>
    </xf>
    <xf numFmtId="0" fontId="1" fillId="7" borderId="41" xfId="1" applyFill="1" applyBorder="1" applyAlignment="1">
      <alignment horizontal="center" vertical="center" wrapText="1"/>
    </xf>
    <xf numFmtId="0" fontId="1" fillId="4" borderId="14" xfId="1" applyFill="1" applyBorder="1" applyAlignment="1">
      <alignment horizontal="center" vertical="center" wrapText="1"/>
    </xf>
    <xf numFmtId="0" fontId="1" fillId="5" borderId="15" xfId="1" applyFill="1" applyBorder="1" applyAlignment="1">
      <alignment horizontal="center" vertical="center" wrapText="1"/>
    </xf>
    <xf numFmtId="0" fontId="1" fillId="5" borderId="37" xfId="1" applyFill="1" applyBorder="1" applyAlignment="1">
      <alignment horizontal="centerContinuous" vertical="center" wrapText="1"/>
    </xf>
    <xf numFmtId="0" fontId="1" fillId="5" borderId="0" xfId="1" applyFill="1" applyAlignment="1">
      <alignment horizontal="centerContinuous" vertical="center" wrapText="1"/>
    </xf>
    <xf numFmtId="0" fontId="1" fillId="5" borderId="20" xfId="1" applyFill="1" applyBorder="1" applyAlignment="1">
      <alignment horizontal="centerContinuous" vertical="center" wrapText="1"/>
    </xf>
    <xf numFmtId="0" fontId="3" fillId="5" borderId="39" xfId="1" applyFont="1" applyFill="1" applyBorder="1" applyAlignment="1">
      <alignment horizontal="center" vertical="center" wrapText="1"/>
    </xf>
    <xf numFmtId="0" fontId="3" fillId="5" borderId="43" xfId="1" applyFont="1" applyFill="1" applyBorder="1" applyAlignment="1">
      <alignment horizontal="center" vertical="center" wrapText="1"/>
    </xf>
    <xf numFmtId="0" fontId="1" fillId="5" borderId="25" xfId="1" applyFill="1" applyBorder="1"/>
    <xf numFmtId="0" fontId="3" fillId="5" borderId="5" xfId="1" applyFont="1" applyFill="1" applyBorder="1" applyAlignment="1">
      <alignment horizontal="centerContinuous" vertical="center" wrapText="1"/>
    </xf>
    <xf numFmtId="0" fontId="3" fillId="5" borderId="8" xfId="1" applyFont="1" applyFill="1" applyBorder="1" applyAlignment="1">
      <alignment horizontal="centerContinuous" vertical="center" wrapText="1"/>
    </xf>
    <xf numFmtId="0" fontId="3" fillId="5" borderId="9" xfId="1" applyFont="1" applyFill="1" applyBorder="1" applyAlignment="1">
      <alignment horizontal="centerContinuous" vertical="center" wrapText="1"/>
    </xf>
    <xf numFmtId="165" fontId="1" fillId="2" borderId="5" xfId="1" applyNumberFormat="1" applyFill="1" applyBorder="1" applyAlignment="1">
      <alignment horizontal="center" vertical="center" wrapText="1"/>
    </xf>
    <xf numFmtId="0" fontId="1" fillId="0" borderId="7" xfId="1" applyBorder="1" applyAlignment="1">
      <alignment horizontal="center" vertical="center" wrapText="1"/>
    </xf>
    <xf numFmtId="0" fontId="1" fillId="4" borderId="11" xfId="1" applyFill="1" applyBorder="1" applyAlignment="1">
      <alignment horizontal="center" vertical="center" wrapText="1"/>
    </xf>
    <xf numFmtId="0" fontId="3" fillId="3" borderId="2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8" borderId="9" xfId="1" applyFont="1" applyFill="1" applyBorder="1" applyAlignment="1">
      <alignment horizontal="center" vertical="center" wrapText="1"/>
    </xf>
    <xf numFmtId="0" fontId="1" fillId="0" borderId="8" xfId="1" applyBorder="1" applyAlignment="1">
      <alignment horizontal="center" vertical="center" wrapText="1"/>
    </xf>
    <xf numFmtId="0" fontId="3" fillId="8" borderId="26" xfId="1" applyFont="1" applyFill="1" applyBorder="1" applyAlignment="1">
      <alignment horizontal="center" vertical="center" wrapText="1"/>
    </xf>
    <xf numFmtId="0" fontId="3" fillId="8" borderId="15"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8" borderId="21" xfId="1" applyFont="1" applyFill="1" applyBorder="1" applyAlignment="1">
      <alignment horizontal="center" vertical="center" wrapText="1"/>
    </xf>
    <xf numFmtId="0" fontId="3" fillId="5" borderId="21" xfId="1" applyFont="1" applyFill="1" applyBorder="1" applyAlignment="1">
      <alignment horizontal="center" vertical="center" wrapText="1"/>
    </xf>
    <xf numFmtId="0" fontId="1" fillId="0" borderId="26" xfId="1" applyBorder="1" applyAlignment="1">
      <alignment horizontal="center" vertical="center" wrapText="1"/>
    </xf>
    <xf numFmtId="0" fontId="1" fillId="0" borderId="21" xfId="1" applyBorder="1" applyAlignment="1">
      <alignment horizontal="center" vertical="center" wrapText="1"/>
    </xf>
    <xf numFmtId="0" fontId="1" fillId="0" borderId="15" xfId="1" applyBorder="1" applyAlignment="1">
      <alignment horizontal="center" vertical="center" wrapText="1"/>
    </xf>
    <xf numFmtId="0" fontId="1" fillId="0" borderId="24" xfId="1" applyBorder="1" applyAlignment="1">
      <alignment horizontal="left" vertical="center" wrapText="1"/>
    </xf>
    <xf numFmtId="0" fontId="1" fillId="0" borderId="18" xfId="1" applyBorder="1" applyAlignment="1">
      <alignment horizontal="left" vertical="center" wrapText="1"/>
    </xf>
    <xf numFmtId="0" fontId="1" fillId="0" borderId="13" xfId="1" applyBorder="1" applyAlignment="1">
      <alignment horizontal="left" vertical="center" wrapText="1"/>
    </xf>
    <xf numFmtId="0" fontId="4" fillId="4" borderId="23" xfId="1" applyFont="1" applyFill="1" applyBorder="1" applyAlignment="1">
      <alignment horizontal="center" vertical="center" wrapText="1"/>
    </xf>
    <xf numFmtId="0" fontId="3" fillId="0" borderId="19" xfId="1" applyFont="1" applyBorder="1" applyAlignment="1">
      <alignment horizontal="center" vertical="center" wrapText="1"/>
    </xf>
    <xf numFmtId="0" fontId="3" fillId="0" borderId="14" xfId="1" applyFont="1" applyBorder="1" applyAlignment="1">
      <alignment horizontal="center" vertical="center" wrapText="1"/>
    </xf>
    <xf numFmtId="0" fontId="1" fillId="0" borderId="22" xfId="1" applyBorder="1" applyAlignment="1">
      <alignment horizontal="center" vertical="center" wrapText="1"/>
    </xf>
    <xf numFmtId="0" fontId="1" fillId="0" borderId="17" xfId="1" applyBorder="1" applyAlignment="1">
      <alignment horizontal="center" vertical="center" wrapText="1"/>
    </xf>
    <xf numFmtId="0" fontId="1" fillId="0" borderId="12" xfId="1" applyBorder="1" applyAlignment="1">
      <alignment horizontal="center" vertical="center" wrapText="1"/>
    </xf>
    <xf numFmtId="0" fontId="1" fillId="7" borderId="25" xfId="1" applyFill="1" applyBorder="1" applyAlignment="1">
      <alignment horizontal="center" vertical="center" wrapText="1"/>
    </xf>
    <xf numFmtId="0" fontId="1" fillId="7" borderId="20" xfId="1" applyFill="1" applyBorder="1" applyAlignment="1">
      <alignment horizontal="center" vertical="center" wrapText="1"/>
    </xf>
    <xf numFmtId="0" fontId="1" fillId="7" borderId="7" xfId="1" applyFill="1" applyBorder="1" applyAlignment="1">
      <alignment horizontal="center" vertical="center" wrapText="1"/>
    </xf>
    <xf numFmtId="165" fontId="1" fillId="7" borderId="42" xfId="1" applyNumberFormat="1" applyFill="1" applyBorder="1" applyAlignment="1">
      <alignment horizontal="center" vertical="center" wrapText="1"/>
    </xf>
    <xf numFmtId="0" fontId="1" fillId="7" borderId="35" xfId="1" applyFill="1" applyBorder="1" applyAlignment="1">
      <alignment horizontal="center" vertical="center" wrapText="1"/>
    </xf>
    <xf numFmtId="165" fontId="1" fillId="7" borderId="39" xfId="1" applyNumberFormat="1" applyFill="1" applyBorder="1" applyAlignment="1">
      <alignment horizontal="center" vertical="center" wrapText="1"/>
    </xf>
    <xf numFmtId="0" fontId="1" fillId="7" borderId="37" xfId="1" applyFill="1" applyBorder="1" applyAlignment="1">
      <alignment horizontal="center" vertical="center" wrapText="1"/>
    </xf>
    <xf numFmtId="0" fontId="1" fillId="7" borderId="34" xfId="1" applyFill="1" applyBorder="1" applyAlignment="1">
      <alignment horizontal="center" vertical="center" wrapText="1"/>
    </xf>
    <xf numFmtId="2" fontId="1" fillId="7" borderId="4" xfId="1" applyNumberFormat="1" applyFill="1" applyBorder="1" applyAlignment="1">
      <alignment horizontal="center" vertical="center" wrapText="1"/>
    </xf>
    <xf numFmtId="0" fontId="2" fillId="4" borderId="23" xfId="1" applyFont="1" applyFill="1" applyBorder="1" applyAlignment="1">
      <alignment vertical="center" wrapText="1"/>
    </xf>
    <xf numFmtId="0" fontId="1" fillId="0" borderId="19" xfId="1" applyBorder="1" applyAlignment="1">
      <alignment vertical="center" wrapText="1"/>
    </xf>
    <xf numFmtId="0" fontId="1" fillId="0" borderId="14" xfId="1" applyBorder="1" applyAlignment="1">
      <alignment vertical="center" wrapText="1"/>
    </xf>
    <xf numFmtId="165" fontId="1" fillId="0" borderId="26" xfId="1" applyNumberFormat="1" applyBorder="1" applyAlignment="1">
      <alignment horizontal="center" vertical="center" wrapText="1"/>
    </xf>
    <xf numFmtId="165" fontId="1" fillId="0" borderId="21" xfId="1" applyNumberFormat="1" applyBorder="1" applyAlignment="1">
      <alignment horizontal="center" vertical="center" wrapText="1"/>
    </xf>
    <xf numFmtId="165" fontId="1" fillId="0" borderId="15" xfId="1" applyNumberFormat="1" applyBorder="1" applyAlignment="1">
      <alignment horizontal="center" vertical="center" wrapText="1"/>
    </xf>
    <xf numFmtId="165" fontId="1" fillId="6" borderId="30" xfId="1" applyNumberFormat="1" applyFill="1" applyBorder="1" applyAlignment="1">
      <alignment horizontal="center" vertical="center" wrapText="1"/>
    </xf>
    <xf numFmtId="165" fontId="1" fillId="6" borderId="18" xfId="1" applyNumberFormat="1" applyFill="1" applyBorder="1" applyAlignment="1">
      <alignment horizontal="center" vertical="center" wrapText="1"/>
    </xf>
    <xf numFmtId="165" fontId="1" fillId="6" borderId="27" xfId="1" applyNumberFormat="1" applyFill="1" applyBorder="1" applyAlignment="1">
      <alignment horizontal="center" vertical="center" wrapText="1"/>
    </xf>
    <xf numFmtId="164" fontId="1" fillId="4" borderId="11" xfId="1" applyNumberFormat="1" applyFill="1" applyBorder="1" applyAlignment="1">
      <alignment horizontal="center" vertical="center" wrapText="1"/>
    </xf>
    <xf numFmtId="2" fontId="1" fillId="0" borderId="26" xfId="1" applyNumberFormat="1" applyBorder="1" applyAlignment="1">
      <alignment horizontal="center" vertical="center" wrapText="1"/>
    </xf>
    <xf numFmtId="2" fontId="1" fillId="0" borderId="21" xfId="1" applyNumberFormat="1" applyBorder="1" applyAlignment="1">
      <alignment horizontal="center" vertical="center" wrapText="1"/>
    </xf>
    <xf numFmtId="2" fontId="1" fillId="0" borderId="15" xfId="1" applyNumberFormat="1" applyBorder="1" applyAlignment="1">
      <alignment horizontal="center" vertical="center" wrapText="1"/>
    </xf>
    <xf numFmtId="0" fontId="1" fillId="0" borderId="24" xfId="1" applyBorder="1" applyAlignment="1">
      <alignment vertical="center" wrapText="1"/>
    </xf>
    <xf numFmtId="0" fontId="1" fillId="0" borderId="18" xfId="1" applyBorder="1" applyAlignment="1">
      <alignment vertical="center" wrapText="1"/>
    </xf>
    <xf numFmtId="0" fontId="1" fillId="0" borderId="13" xfId="1" applyBorder="1" applyAlignment="1">
      <alignment vertical="center" wrapText="1"/>
    </xf>
    <xf numFmtId="0" fontId="2" fillId="4" borderId="23" xfId="1" applyFont="1" applyFill="1" applyBorder="1" applyAlignment="1">
      <alignment horizontal="left" vertical="top" wrapText="1"/>
    </xf>
    <xf numFmtId="0" fontId="1" fillId="0" borderId="19" xfId="1" applyBorder="1" applyAlignment="1">
      <alignment horizontal="left" vertical="top" wrapText="1"/>
    </xf>
    <xf numFmtId="0" fontId="1" fillId="0" borderId="14" xfId="1" applyBorder="1" applyAlignment="1">
      <alignment horizontal="left" vertical="top" wrapText="1"/>
    </xf>
    <xf numFmtId="0" fontId="1" fillId="0" borderId="20" xfId="1" applyBorder="1" applyAlignment="1">
      <alignment horizontal="center" vertical="center" wrapText="1"/>
    </xf>
    <xf numFmtId="0" fontId="1" fillId="0" borderId="7" xfId="1" applyBorder="1" applyAlignment="1">
      <alignment horizontal="center" vertical="center" wrapText="1"/>
    </xf>
    <xf numFmtId="165" fontId="1" fillId="4" borderId="14" xfId="1" applyNumberFormat="1" applyFill="1" applyBorder="1" applyAlignment="1">
      <alignment horizontal="center" vertical="center" wrapText="1"/>
    </xf>
    <xf numFmtId="0" fontId="1" fillId="4" borderId="11" xfId="1" applyFill="1" applyBorder="1" applyAlignment="1">
      <alignment horizontal="center" vertical="center" wrapText="1"/>
    </xf>
    <xf numFmtId="165" fontId="1" fillId="0" borderId="37" xfId="1" applyNumberFormat="1" applyBorder="1" applyAlignment="1">
      <alignment horizontal="center" vertical="center" wrapText="1"/>
    </xf>
    <xf numFmtId="0" fontId="1" fillId="0" borderId="37" xfId="1" applyBorder="1" applyAlignment="1">
      <alignment horizontal="center" vertical="center" wrapText="1"/>
    </xf>
    <xf numFmtId="0" fontId="1" fillId="0" borderId="34" xfId="1" applyBorder="1" applyAlignment="1">
      <alignment horizontal="center" vertical="center" wrapText="1"/>
    </xf>
    <xf numFmtId="164" fontId="1" fillId="0" borderId="22" xfId="1" applyNumberFormat="1" applyBorder="1" applyAlignment="1">
      <alignment horizontal="center" vertical="center" wrapText="1"/>
    </xf>
    <xf numFmtId="164" fontId="1" fillId="0" borderId="17" xfId="1" applyNumberFormat="1" applyBorder="1" applyAlignment="1">
      <alignment horizontal="center" vertical="center" wrapText="1"/>
    </xf>
    <xf numFmtId="164" fontId="1" fillId="0" borderId="12" xfId="1" applyNumberFormat="1" applyBorder="1" applyAlignment="1">
      <alignment horizontal="center" vertical="center" wrapText="1"/>
    </xf>
    <xf numFmtId="0" fontId="1" fillId="0" borderId="25" xfId="1" applyBorder="1" applyAlignment="1">
      <alignment horizontal="center" vertical="center" wrapText="1"/>
    </xf>
    <xf numFmtId="164" fontId="1" fillId="0" borderId="39" xfId="1" applyNumberFormat="1" applyBorder="1" applyAlignment="1">
      <alignment horizontal="center" vertical="center" wrapText="1"/>
    </xf>
    <xf numFmtId="164" fontId="1" fillId="0" borderId="37" xfId="1" applyNumberFormat="1" applyBorder="1" applyAlignment="1">
      <alignment horizontal="center" vertical="center" wrapText="1"/>
    </xf>
    <xf numFmtId="164" fontId="1" fillId="0" borderId="34" xfId="1" applyNumberFormat="1" applyBorder="1" applyAlignment="1">
      <alignment horizontal="center" vertical="center" wrapText="1"/>
    </xf>
    <xf numFmtId="2" fontId="1" fillId="7" borderId="26" xfId="1" applyNumberFormat="1" applyFill="1" applyBorder="1" applyAlignment="1">
      <alignment horizontal="center" vertical="center" wrapText="1"/>
    </xf>
    <xf numFmtId="2" fontId="1" fillId="7" borderId="21" xfId="1" applyNumberFormat="1" applyFill="1" applyBorder="1" applyAlignment="1">
      <alignment horizontal="center" vertical="center" wrapText="1"/>
    </xf>
    <xf numFmtId="2" fontId="1" fillId="7" borderId="15" xfId="1" applyNumberFormat="1" applyFill="1" applyBorder="1" applyAlignment="1">
      <alignment horizontal="center" vertical="center" wrapText="1"/>
    </xf>
    <xf numFmtId="164" fontId="1" fillId="6" borderId="30" xfId="1" applyNumberFormat="1" applyFill="1" applyBorder="1" applyAlignment="1">
      <alignment horizontal="center" vertical="center" wrapText="1"/>
    </xf>
    <xf numFmtId="164" fontId="1" fillId="6" borderId="18" xfId="1" applyNumberFormat="1" applyFill="1" applyBorder="1" applyAlignment="1">
      <alignment horizontal="center" vertical="center" wrapText="1"/>
    </xf>
    <xf numFmtId="164" fontId="1" fillId="6" borderId="27" xfId="1" applyNumberFormat="1" applyFill="1" applyBorder="1" applyAlignment="1">
      <alignment horizontal="center" vertical="center" wrapText="1"/>
    </xf>
    <xf numFmtId="165" fontId="1" fillId="7" borderId="35" xfId="1" applyNumberFormat="1" applyFill="1" applyBorder="1" applyAlignment="1">
      <alignment horizontal="center" vertical="center" wrapText="1"/>
    </xf>
    <xf numFmtId="0" fontId="1" fillId="0" borderId="31" xfId="1" applyBorder="1" applyAlignment="1">
      <alignment horizontal="center" vertical="center" wrapText="1"/>
    </xf>
    <xf numFmtId="0" fontId="1" fillId="0" borderId="29" xfId="1" applyBorder="1" applyAlignment="1">
      <alignment horizontal="center" vertical="center" wrapText="1"/>
    </xf>
    <xf numFmtId="0" fontId="1" fillId="0" borderId="28" xfId="1" applyBorder="1" applyAlignment="1">
      <alignment horizontal="center" vertical="center" wrapText="1"/>
    </xf>
    <xf numFmtId="2" fontId="1" fillId="0" borderId="4" xfId="1" applyNumberFormat="1" applyBorder="1" applyAlignment="1">
      <alignment horizontal="center" vertical="center" wrapText="1"/>
    </xf>
    <xf numFmtId="0" fontId="1" fillId="0" borderId="18" xfId="1" applyBorder="1" applyAlignment="1">
      <alignment horizontal="center" vertical="center" wrapText="1"/>
    </xf>
    <xf numFmtId="0" fontId="1" fillId="0" borderId="13" xfId="1" applyBorder="1" applyAlignment="1">
      <alignment horizontal="center" vertical="center" wrapText="1"/>
    </xf>
  </cellXfs>
  <cellStyles count="2">
    <cellStyle name="Normal" xfId="0" builtinId="0"/>
    <cellStyle name="Normal 2" xfId="1" xr:uid="{F3BF53AF-8801-4942-A6DE-8D0028D784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S3%20Contract_Lepton_Section%20B_STO-1_J-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N 110000 Summary"/>
      <sheetName val="Contract Year 1 - Detail"/>
      <sheetName val="Contract Year 2 - Detail"/>
      <sheetName val="Contract Year 3 - Detail"/>
      <sheetName val="Contract Year 4 - Detail"/>
      <sheetName val="Contract Year 5 - Detail"/>
      <sheetName val="Contract Year 6 (Opt 1) -Detail"/>
      <sheetName val="Contract Year 7 (Opt 1) -Detail"/>
      <sheetName val="Contract Year 8 (Opt 1) -Detail"/>
      <sheetName val="Contract Year 9 (Opt 2) -Detail"/>
      <sheetName val="Contract Year 10 (Opt 2)-Detail"/>
      <sheetName val="CY 11-FAR 52.217-8 (6 mo exten)"/>
      <sheetName val="Labor Categories_W_PRICES"/>
    </sheetNames>
    <sheetDataSet>
      <sheetData sheetId="0"/>
      <sheetData sheetId="1"/>
      <sheetData sheetId="2">
        <row r="7">
          <cell r="K7" t="str">
            <v>LC-1</v>
          </cell>
          <cell r="L7" t="str">
            <v>LC-2</v>
          </cell>
          <cell r="M7" t="str">
            <v>LC-3</v>
          </cell>
          <cell r="N7" t="str">
            <v>LC-4</v>
          </cell>
          <cell r="O7" t="str">
            <v>LC-5</v>
          </cell>
        </row>
        <row r="10">
          <cell r="K10" t="str">
            <v>LC-1</v>
          </cell>
          <cell r="L10" t="str">
            <v>LC-2</v>
          </cell>
          <cell r="M10" t="str">
            <v>LC-3</v>
          </cell>
          <cell r="N10" t="str">
            <v>LC-4</v>
          </cell>
          <cell r="O10" t="str">
            <v>LC-5</v>
          </cell>
        </row>
        <row r="13">
          <cell r="K13" t="str">
            <v>LC-1</v>
          </cell>
          <cell r="L13" t="str">
            <v>LC-2</v>
          </cell>
          <cell r="M13" t="str">
            <v>LC-3</v>
          </cell>
          <cell r="N13" t="str">
            <v>LC-4</v>
          </cell>
          <cell r="O13" t="str">
            <v>LC-5</v>
          </cell>
        </row>
        <row r="16">
          <cell r="K16" t="str">
            <v>LC-1</v>
          </cell>
          <cell r="L16" t="str">
            <v>LC-2</v>
          </cell>
          <cell r="M16" t="str">
            <v>LC-3</v>
          </cell>
          <cell r="N16" t="str">
            <v>LC-4</v>
          </cell>
          <cell r="O16" t="str">
            <v>LC-5</v>
          </cell>
        </row>
        <row r="19">
          <cell r="K19" t="str">
            <v>LC-1</v>
          </cell>
          <cell r="L19" t="str">
            <v>LC-2</v>
          </cell>
          <cell r="M19" t="str">
            <v>LC-3</v>
          </cell>
          <cell r="N19" t="str">
            <v>LC-4</v>
          </cell>
          <cell r="O19" t="str">
            <v>LC-5</v>
          </cell>
        </row>
        <row r="22">
          <cell r="K22" t="str">
            <v>LC-1</v>
          </cell>
          <cell r="L22" t="str">
            <v>LC-2</v>
          </cell>
          <cell r="M22" t="str">
            <v>LC-3</v>
          </cell>
          <cell r="N22" t="str">
            <v>LC-4</v>
          </cell>
          <cell r="O22" t="str">
            <v>LC-5</v>
          </cell>
        </row>
        <row r="25">
          <cell r="K25" t="str">
            <v>LC-1</v>
          </cell>
          <cell r="L25" t="str">
            <v>LC-2</v>
          </cell>
          <cell r="M25" t="str">
            <v>LC-3</v>
          </cell>
          <cell r="N25" t="str">
            <v>LC-4</v>
          </cell>
          <cell r="O25" t="str">
            <v>LC-5</v>
          </cell>
        </row>
        <row r="37">
          <cell r="K37" t="str">
            <v>LC-1</v>
          </cell>
          <cell r="L37" t="str">
            <v>LC-2</v>
          </cell>
          <cell r="M37" t="str">
            <v>LC-3</v>
          </cell>
          <cell r="N37" t="str">
            <v>LC-4</v>
          </cell>
          <cell r="O37" t="str">
            <v>LC-5</v>
          </cell>
        </row>
        <row r="40">
          <cell r="K40" t="str">
            <v>LC-1</v>
          </cell>
          <cell r="L40" t="str">
            <v>LC-2</v>
          </cell>
          <cell r="M40" t="str">
            <v>LC-3</v>
          </cell>
          <cell r="N40" t="str">
            <v>LC-4</v>
          </cell>
          <cell r="O40" t="str">
            <v>LC-5</v>
          </cell>
        </row>
      </sheetData>
      <sheetData sheetId="3">
        <row r="7">
          <cell r="H7">
            <v>34978.248</v>
          </cell>
        </row>
      </sheetData>
      <sheetData sheetId="4"/>
      <sheetData sheetId="5"/>
      <sheetData sheetId="6"/>
      <sheetData sheetId="7"/>
      <sheetData sheetId="8"/>
      <sheetData sheetId="9"/>
      <sheetData sheetId="10"/>
      <sheetData sheetId="11"/>
      <sheetData sheetId="12">
        <row r="4">
          <cell r="B4" t="str">
            <v>LC-1</v>
          </cell>
          <cell r="C4" t="str">
            <v>LC-2</v>
          </cell>
          <cell r="D4" t="str">
            <v>LC-3</v>
          </cell>
          <cell r="E4" t="str">
            <v>LC-4</v>
          </cell>
          <cell r="F4" t="str">
            <v>LC-5</v>
          </cell>
          <cell r="G4" t="str">
            <v>LC-6</v>
          </cell>
          <cell r="H4" t="str">
            <v>LC-7</v>
          </cell>
          <cell r="I4" t="str">
            <v>LC-8</v>
          </cell>
          <cell r="J4" t="str">
            <v>LC-9</v>
          </cell>
          <cell r="K4" t="str">
            <v>LC-10</v>
          </cell>
          <cell r="L4" t="str">
            <v>LC-11</v>
          </cell>
          <cell r="M4" t="str">
            <v>LC-12</v>
          </cell>
          <cell r="N4" t="str">
            <v>LC-13</v>
          </cell>
          <cell r="O4" t="str">
            <v>LC-14</v>
          </cell>
          <cell r="P4" t="str">
            <v>LC-15</v>
          </cell>
          <cell r="Q4" t="str">
            <v>LC-16</v>
          </cell>
          <cell r="R4" t="str">
            <v>LC-17</v>
          </cell>
          <cell r="S4" t="str">
            <v>LC-18</v>
          </cell>
          <cell r="T4" t="str">
            <v>LC-19</v>
          </cell>
          <cell r="U4" t="str">
            <v>LC-20</v>
          </cell>
          <cell r="V4" t="str">
            <v>LC-21</v>
          </cell>
          <cell r="W4" t="str">
            <v>LC-22</v>
          </cell>
          <cell r="X4" t="str">
            <v>LC-23</v>
          </cell>
          <cell r="Y4" t="str">
            <v>LC-24</v>
          </cell>
          <cell r="Z4" t="str">
            <v>LC-25</v>
          </cell>
          <cell r="AA4" t="str">
            <v>LC-26</v>
          </cell>
          <cell r="AB4" t="str">
            <v>LC-27</v>
          </cell>
          <cell r="AC4" t="str">
            <v>LC-28</v>
          </cell>
          <cell r="AD4" t="str">
            <v>LC-29</v>
          </cell>
          <cell r="AE4" t="str">
            <v>LC-30</v>
          </cell>
          <cell r="AF4" t="str">
            <v>LC-31</v>
          </cell>
          <cell r="AG4" t="str">
            <v>LC-32</v>
          </cell>
          <cell r="AH4" t="str">
            <v>LC-33</v>
          </cell>
          <cell r="AI4" t="str">
            <v>LC-34</v>
          </cell>
          <cell r="AJ4" t="str">
            <v>LC-35</v>
          </cell>
        </row>
        <row r="5">
          <cell r="B5" t="str">
            <v>RF Technician II</v>
          </cell>
          <cell r="C5" t="str">
            <v>Training Specialist/Instructor</v>
          </cell>
          <cell r="D5" t="str">
            <v>Program Manager</v>
          </cell>
          <cell r="E5" t="str">
            <v>NOC Technician 1</v>
          </cell>
          <cell r="F5" t="str">
            <v>Senior Network Manager</v>
          </cell>
          <cell r="G5" t="str">
            <v>Short Name Here</v>
          </cell>
          <cell r="H5" t="str">
            <v>Short Name Here</v>
          </cell>
          <cell r="I5" t="str">
            <v>Short Name Here</v>
          </cell>
          <cell r="J5" t="str">
            <v>Short Name Here</v>
          </cell>
          <cell r="K5" t="str">
            <v>Short Name Here</v>
          </cell>
          <cell r="L5" t="str">
            <v>Short Name Here</v>
          </cell>
          <cell r="M5" t="str">
            <v>Short Name Here</v>
          </cell>
          <cell r="N5" t="str">
            <v>Short Name Here</v>
          </cell>
          <cell r="O5" t="str">
            <v>Short Name Here</v>
          </cell>
          <cell r="P5" t="str">
            <v>Short Name Here</v>
          </cell>
          <cell r="Q5" t="str">
            <v>Short Name Here</v>
          </cell>
          <cell r="R5" t="str">
            <v>Short Name Here</v>
          </cell>
          <cell r="S5" t="str">
            <v>Short Name Here</v>
          </cell>
          <cell r="T5" t="str">
            <v>Short Name Here</v>
          </cell>
          <cell r="U5" t="str">
            <v>Short Name Here</v>
          </cell>
          <cell r="V5" t="str">
            <v>Short Name Here</v>
          </cell>
          <cell r="W5" t="str">
            <v>Short Name Here</v>
          </cell>
          <cell r="X5" t="str">
            <v>Short Name Here</v>
          </cell>
          <cell r="Y5" t="str">
            <v>Short Name Here</v>
          </cell>
          <cell r="Z5" t="str">
            <v>Short Name Here</v>
          </cell>
          <cell r="AA5" t="str">
            <v>Short Name Here</v>
          </cell>
          <cell r="AB5" t="str">
            <v>Short Name Here</v>
          </cell>
          <cell r="AC5" t="str">
            <v>Short Name Here</v>
          </cell>
          <cell r="AD5" t="str">
            <v>Short Name Here</v>
          </cell>
          <cell r="AE5" t="str">
            <v>Short Name Here</v>
          </cell>
          <cell r="AF5" t="str">
            <v>Short Name Here</v>
          </cell>
          <cell r="AG5" t="str">
            <v>Short Name Here</v>
          </cell>
          <cell r="AH5" t="str">
            <v>Short Name Here</v>
          </cell>
          <cell r="AI5" t="str">
            <v>Short Name Here</v>
          </cell>
          <cell r="AJ5" t="str">
            <v>Short Name Here</v>
          </cell>
        </row>
        <row r="6">
          <cell r="B6">
            <v>102</v>
          </cell>
          <cell r="C6">
            <v>112</v>
          </cell>
          <cell r="D6">
            <v>135.69999999999999</v>
          </cell>
          <cell r="E6">
            <v>50</v>
          </cell>
          <cell r="F6">
            <v>60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row>
        <row r="7">
          <cell r="B7">
            <v>104.55</v>
          </cell>
          <cell r="C7">
            <v>114.79999999999998</v>
          </cell>
          <cell r="D7">
            <v>139.09249999999997</v>
          </cell>
          <cell r="E7">
            <v>51.249999999999993</v>
          </cell>
          <cell r="F7">
            <v>61.499999999999993</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row>
        <row r="8">
          <cell r="B8">
            <v>107.16374999999999</v>
          </cell>
          <cell r="C8">
            <v>117.66999999999997</v>
          </cell>
          <cell r="D8">
            <v>142.56981249999995</v>
          </cell>
          <cell r="E8">
            <v>52.531249999999986</v>
          </cell>
          <cell r="F8">
            <v>63.037499999999987</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row>
        <row r="9">
          <cell r="B9">
            <v>109.84284374999999</v>
          </cell>
          <cell r="C9">
            <v>120.61174999999996</v>
          </cell>
          <cell r="D9">
            <v>146.13405781249995</v>
          </cell>
          <cell r="E9">
            <v>53.844531249999982</v>
          </cell>
          <cell r="F9">
            <v>64.613437499999975</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row>
        <row r="10">
          <cell r="B10">
            <v>112.58891484374998</v>
          </cell>
          <cell r="C10">
            <v>123.62704374999994</v>
          </cell>
          <cell r="D10">
            <v>149.78740925781244</v>
          </cell>
          <cell r="E10">
            <v>55.19064453124998</v>
          </cell>
          <cell r="F10">
            <v>66.228773437499967</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row>
        <row r="11">
          <cell r="B11">
            <v>115.40363771484371</v>
          </cell>
          <cell r="C11">
            <v>126.71771984374993</v>
          </cell>
          <cell r="D11">
            <v>153.53209448925773</v>
          </cell>
          <cell r="E11">
            <v>56.570410644531222</v>
          </cell>
          <cell r="F11">
            <v>67.884492773437458</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row>
        <row r="12">
          <cell r="B12">
            <v>118.2887286577148</v>
          </cell>
          <cell r="C12">
            <v>129.88566283984366</v>
          </cell>
          <cell r="D12">
            <v>157.37039685148915</v>
          </cell>
          <cell r="E12">
            <v>57.984670910644496</v>
          </cell>
          <cell r="F12">
            <v>69.581605092773387</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row>
        <row r="13">
          <cell r="B13">
            <v>121.24594687415765</v>
          </cell>
          <cell r="C13">
            <v>133.13280441083975</v>
          </cell>
          <cell r="D13">
            <v>161.30465677277635</v>
          </cell>
          <cell r="E13">
            <v>59.434287683410602</v>
          </cell>
          <cell r="F13">
            <v>71.321145220092717</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row>
        <row r="14">
          <cell r="B14">
            <v>124.27709554601158</v>
          </cell>
          <cell r="C14">
            <v>136.46112452111075</v>
          </cell>
          <cell r="D14">
            <v>165.33727319209575</v>
          </cell>
          <cell r="E14">
            <v>60.920144875495865</v>
          </cell>
          <cell r="F14">
            <v>73.104173850595032</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row>
        <row r="15">
          <cell r="B15">
            <v>127.38402293466186</v>
          </cell>
          <cell r="C15">
            <v>139.87265263413849</v>
          </cell>
          <cell r="D15">
            <v>169.47070502189814</v>
          </cell>
          <cell r="E15">
            <v>62.443148497383255</v>
          </cell>
          <cell r="F15">
            <v>74.931778196859895</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row>
        <row r="16">
          <cell r="B16">
            <v>130.5686235080284</v>
          </cell>
          <cell r="C16">
            <v>143.36946894999193</v>
          </cell>
          <cell r="D16">
            <v>173.70747264744557</v>
          </cell>
          <cell r="E16">
            <v>64.004227209817827</v>
          </cell>
          <cell r="F16">
            <v>76.805072651781387</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row>
        <row r="17">
          <cell r="B17" t="str">
            <v>Labor Category Descriptions                                                                        Labor Category Descriptions                                                                      Labor Category Descriptions                                                  Labor Category Descriptions                                                           Labor Category Descriptions                                            Labor Category Descriptions</v>
          </cell>
        </row>
        <row r="18">
          <cell r="B18" t="str">
            <v>RF Technician II
Experience:  Must have 4 years of experience in RF technical fields. At least 2 years of experience in  providing RF support to end users on integrated VSAT platforms.
Functional Responsibilities:  Provides on-site maintenance, repair, and technical support to operators on fixed and deployable (mechanized) VSAT hardware and ancillary equipment. Must also provide technical support to communcations equipment supporting end to end solution.  Provides remote technical support on RF Platforms listed above.
Education:  Associate Degree in Information Technology, Telecommunications, Space Systems, or Equivalent work experience.</v>
          </cell>
          <cell r="C18" t="str">
            <v xml:space="preserve">Training Specialist/Instructor
Experience:  Must have 4 years of experience in information systems development, training, or related fields. At least 2 years of experience in developing and providing IT and end user training on computer hardware and application software.
Functional Responsibilities:  Conducts the research necessary to develop and revise training courses and prepares appropriate training catalogs. Prepares all instructor materials (course outline, background material, and training aids). Prepares all student materials (course manuals, workbooks, handouts, completion certificates, and course critique forms). Trains personnel by conducting formal classroom courses, workshops, and seminars.
Education:  A Bachelor's Degree from an accredited college or university with a major in Education/Training in the areas of Computer Science, Information Systems, Engineering, Business, or other related scientific or technical discipline or equivalent training experience. </v>
          </cell>
          <cell r="D18" t="str">
            <v>Program Manager
Experience: Must have at least 7 years experience managing federal contract programs, and at least 5 years supporint programs related to Satellite Communications solutions. Program Manager shall perform all  technical, schedule, business, contract and supplier management tasks oversight necessary to support a prgoram. This includes implementation of a comprehensive risk management system, ensure a qualitative cost and schedule system is used, use electronic communications technologies to the maximum extent possible, implement am integrated set of program performance metrics based on best commercial practices, create a Program Execution Plan that implements the principles of rapid prototyping to ensure a streamlined program which maximizes direct labor and minimizes indirect costs, be the focal point and initiator of weekly telecons with subcontractors, be the focal point for monthly communications with the customer, create and release the  portion of the Program Execution Plan at the kickoff meeting, ensure adequate security measures are utilized for performance of  portion of this program, support technical interchange meetings as required.
Education: A Bachelor's Degree from an accredited college or university with a major in the areas of Management, Information Systems, Engineering, Business, or other related scientific or technical discipline or equivalent training experience. PMP also required.</v>
          </cell>
          <cell r="E18" t="str">
            <v>NOC Technician I 
Experience: must have at least 2 years of work experience in a technical helpdesk function. Network Operations Center (NOC) Technician I has the following regular tasks: Implement, maintain, and repair routing, IP switching, firewalls, and remote access protocols,
Create reports on up time, bandwidth usage, server utilization, and other key metrics, Monitor automated and end user incident and outage reporting, troubleshoot, and resolve problems.
Provide direct customer support when required.
Education: At least a high school diploma and training in a technical helpdesk environment.</v>
          </cell>
          <cell r="F18" t="str">
            <v xml:space="preserve">Senior Network Manager
Experience: Must have at least 3 years working on a satellite networking platform OR have a network engineering certification (CCNA minimum)  with 2 years experience supporting a satellite platform. Sr. Network Manager is resposibile for the following regular tasks: Identify, categorize and respond to network problems. Manage changes, upgrades, improvements and integrations, Implement new network configurations, Monitor and maintain network and associated software, including responding to tickets. Work with other departments, contractors and staff to ensure network operations.
Education: Must have at least an Assoiciates Degree or equivalent work experience in Network Management. </v>
          </cell>
          <cell r="G18" t="str">
            <v>Detailed Description Experience Levels and Training of Staff for each Labor Category</v>
          </cell>
          <cell r="H18" t="str">
            <v>Detailed Description Experience Levels and Training of Staff for each Labor Category</v>
          </cell>
          <cell r="I18" t="str">
            <v>Detailed Description Experience Levels and Training of Staff for each Labor Category</v>
          </cell>
          <cell r="J18" t="str">
            <v>Detailed Description Experience Levels and Training of Staff for each Labor Category</v>
          </cell>
          <cell r="K18" t="str">
            <v>Detailed Description Experience Levels and Training of Staff for each Labor Category</v>
          </cell>
          <cell r="L18" t="str">
            <v>Detailed Description Experience Levels and Training of Staff for each Labor Category</v>
          </cell>
          <cell r="M18" t="str">
            <v>Detailed Description Experience Levels and Training of Staff for each Labor Category</v>
          </cell>
          <cell r="N18" t="str">
            <v>Detailed Description Experience Levels and Training of Staff for each Labor Category</v>
          </cell>
          <cell r="O18" t="str">
            <v>Detailed Description Experience Levels and Training of Staff for each Labor Category</v>
          </cell>
          <cell r="P18" t="str">
            <v>Detailed Description Experience Levels and Training of Staff for each Labor Category</v>
          </cell>
          <cell r="Q18" t="str">
            <v>Detailed Description Experience Levels and Training of Staff for each Labor Category</v>
          </cell>
          <cell r="R18" t="str">
            <v>Detailed Description Experience Levels and Training of Staff for each Labor Category</v>
          </cell>
          <cell r="S18" t="str">
            <v>Detailed Description Experience Levels and Training of Staff for each Labor Category</v>
          </cell>
          <cell r="T18" t="str">
            <v>Detailed Description Experience Levels and Training of Staff for each Labor Category</v>
          </cell>
          <cell r="U18" t="str">
            <v>Detailed Description Experience Levels and Training of Staff for each Labor Category</v>
          </cell>
          <cell r="V18" t="str">
            <v>Detailed Description Experience Levels and Training of Staff for each Labor Category</v>
          </cell>
          <cell r="W18" t="str">
            <v>Detailed Description Experience Levels and Training of Staff for each Labor Category</v>
          </cell>
          <cell r="X18" t="str">
            <v>Detailed Description Experience Levels and Training of Staff for each Labor Category</v>
          </cell>
          <cell r="Y18" t="str">
            <v>Detailed Description Experience Levels and Training of Staff for each Labor Category</v>
          </cell>
          <cell r="Z18" t="str">
            <v>Detailed Description Experience Levels and Training of Staff for each Labor Category</v>
          </cell>
          <cell r="AA18" t="str">
            <v>Detailed Description Experience Levels and Training of Staff for each Labor Category</v>
          </cell>
          <cell r="AB18" t="str">
            <v>Detailed Description Experience Levels and Training of Staff for each Labor Category</v>
          </cell>
          <cell r="AC18" t="str">
            <v>Detailed Description Experience Levels and Training of Staff for each Labor Category</v>
          </cell>
          <cell r="AD18" t="str">
            <v>Detailed Description Experience Levels and Training of Staff for each Labor Category</v>
          </cell>
          <cell r="AE18" t="str">
            <v>Detailed Description Experience Levels and Training of Staff for each Labor Category</v>
          </cell>
          <cell r="AF18" t="str">
            <v>Detailed Description Experience Levels and Training of Staff for each Labor Category</v>
          </cell>
          <cell r="AG18" t="str">
            <v>Detailed Description Experience Levels and Training of Staff for each Labor Category</v>
          </cell>
          <cell r="AH18" t="str">
            <v>Detailed Description Experience Levels and Training of Staff for each Labor Category</v>
          </cell>
          <cell r="AI18" t="str">
            <v>Detailed Description Experience Levels and Training of Staff for each Labor Category</v>
          </cell>
          <cell r="AJ18" t="str">
            <v>Detailed Description Experience Levels and Training of Staff for each Labor Category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FFDCD-E9CD-4B46-864D-A5A7622BB07A}">
  <sheetPr>
    <tabColor rgb="FFFF0000"/>
  </sheetPr>
  <dimension ref="A1:T44"/>
  <sheetViews>
    <sheetView tabSelected="1" topLeftCell="B16" zoomScale="51" zoomScaleNormal="80" zoomScalePageLayoutView="80" workbookViewId="0">
      <selection activeCell="I4" sqref="I4:I6"/>
    </sheetView>
  </sheetViews>
  <sheetFormatPr baseColWidth="10" defaultColWidth="10.33203125" defaultRowHeight="16" x14ac:dyDescent="0.2"/>
  <cols>
    <col min="1" max="1" width="14.83203125" style="2" customWidth="1"/>
    <col min="2" max="2" width="29" style="2" customWidth="1"/>
    <col min="3" max="3" width="62.6640625" style="1" customWidth="1"/>
    <col min="4" max="4" width="59.1640625" style="1" customWidth="1"/>
    <col min="5" max="5" width="16.1640625" style="2" customWidth="1"/>
    <col min="6" max="6" width="14.1640625" style="2" customWidth="1"/>
    <col min="7" max="7" width="19.83203125" style="2" customWidth="1"/>
    <col min="8" max="8" width="23" style="2" customWidth="1"/>
    <col min="9" max="9" width="16.6640625" style="1" customWidth="1"/>
    <col min="10" max="10" width="16.1640625" style="1" customWidth="1"/>
    <col min="11" max="20" width="23.6640625" style="1" customWidth="1"/>
    <col min="21" max="16384" width="10.33203125" style="1"/>
  </cols>
  <sheetData>
    <row r="1" spans="1:20" ht="27.5" customHeight="1" thickBot="1" x14ac:dyDescent="0.25">
      <c r="A1" s="43" t="s">
        <v>48</v>
      </c>
      <c r="B1" s="44"/>
      <c r="C1" s="44"/>
      <c r="D1" s="44"/>
      <c r="E1" s="44"/>
      <c r="F1" s="44"/>
      <c r="G1" s="44"/>
      <c r="H1" s="44"/>
      <c r="I1" s="37"/>
      <c r="J1" s="36"/>
      <c r="K1" s="36" t="s">
        <v>47</v>
      </c>
      <c r="L1" s="36"/>
      <c r="M1" s="36"/>
      <c r="N1" s="36"/>
      <c r="O1" s="36"/>
      <c r="P1" s="36"/>
      <c r="Q1" s="36"/>
      <c r="R1" s="36"/>
      <c r="S1" s="36"/>
      <c r="T1" s="35"/>
    </row>
    <row r="2" spans="1:20" ht="15.75" customHeight="1" x14ac:dyDescent="0.2">
      <c r="A2" s="45" t="s">
        <v>46</v>
      </c>
      <c r="B2" s="45" t="s">
        <v>45</v>
      </c>
      <c r="C2" s="47" t="s">
        <v>44</v>
      </c>
      <c r="D2" s="41"/>
      <c r="E2" s="45" t="s">
        <v>38</v>
      </c>
      <c r="F2" s="45" t="s">
        <v>43</v>
      </c>
      <c r="G2" s="45" t="s">
        <v>42</v>
      </c>
      <c r="H2" s="45" t="str">
        <f>CONCATENATE("Total Service or Product Price (Contract Year ",RIGHT(A4,LEN(A4)-FIND("-",A4)),")")</f>
        <v>Total Service or Product Price (Contract Year 1)</v>
      </c>
      <c r="I2" s="50" t="s">
        <v>41</v>
      </c>
      <c r="J2" s="50" t="s">
        <v>40</v>
      </c>
      <c r="K2" s="34"/>
      <c r="L2" s="33"/>
      <c r="M2" s="33"/>
      <c r="N2" s="33"/>
      <c r="O2" s="33"/>
      <c r="P2" s="33"/>
      <c r="Q2" s="33"/>
      <c r="R2" s="33"/>
      <c r="S2" s="33"/>
      <c r="T2" s="32"/>
    </row>
    <row r="3" spans="1:20" ht="60.75" customHeight="1" thickBot="1" x14ac:dyDescent="0.25">
      <c r="A3" s="46"/>
      <c r="B3" s="46"/>
      <c r="C3" s="48"/>
      <c r="D3" s="42" t="s">
        <v>39</v>
      </c>
      <c r="E3" s="46" t="s">
        <v>38</v>
      </c>
      <c r="F3" s="46"/>
      <c r="G3" s="49"/>
      <c r="H3" s="46"/>
      <c r="I3" s="50"/>
      <c r="J3" s="50"/>
      <c r="K3" s="31" t="s">
        <v>37</v>
      </c>
      <c r="L3" s="30"/>
      <c r="M3" s="30"/>
      <c r="N3" s="30"/>
      <c r="O3" s="30"/>
      <c r="P3" s="30"/>
      <c r="Q3" s="30"/>
      <c r="R3" s="30"/>
      <c r="S3" s="30"/>
      <c r="T3" s="29"/>
    </row>
    <row r="4" spans="1:20" ht="60.75" customHeight="1" thickTop="1" thickBot="1" x14ac:dyDescent="0.25">
      <c r="A4" s="51" t="s">
        <v>36</v>
      </c>
      <c r="B4" s="51" t="s">
        <v>35</v>
      </c>
      <c r="C4" s="54" t="s">
        <v>34</v>
      </c>
      <c r="D4" s="57"/>
      <c r="E4" s="60" t="s">
        <v>33</v>
      </c>
      <c r="F4" s="63">
        <v>0</v>
      </c>
      <c r="G4" s="66">
        <v>0</v>
      </c>
      <c r="H4" s="68">
        <f>F4*G4</f>
        <v>0</v>
      </c>
      <c r="I4" s="71">
        <v>0</v>
      </c>
      <c r="J4" s="23"/>
      <c r="K4" s="23"/>
      <c r="L4" s="23"/>
      <c r="M4" s="23"/>
      <c r="N4" s="23"/>
      <c r="O4" s="23"/>
      <c r="P4" s="23"/>
      <c r="Q4" s="23"/>
      <c r="R4" s="23"/>
      <c r="S4" s="23"/>
      <c r="T4" s="24"/>
    </row>
    <row r="5" spans="1:20" ht="60.75" customHeight="1" thickTop="1" thickBot="1" x14ac:dyDescent="0.25">
      <c r="A5" s="52"/>
      <c r="B5" s="52"/>
      <c r="C5" s="55"/>
      <c r="D5" s="58"/>
      <c r="E5" s="61"/>
      <c r="F5" s="64"/>
      <c r="G5" s="67"/>
      <c r="H5" s="69"/>
      <c r="I5" s="71"/>
      <c r="J5" s="23"/>
      <c r="K5" s="23"/>
      <c r="L5" s="23"/>
      <c r="M5" s="23"/>
      <c r="N5" s="23"/>
      <c r="O5" s="23"/>
      <c r="P5" s="23"/>
      <c r="Q5" s="23"/>
      <c r="R5" s="23"/>
      <c r="S5" s="23"/>
      <c r="T5" s="22"/>
    </row>
    <row r="6" spans="1:20" ht="60.75" customHeight="1" thickTop="1" thickBot="1" x14ac:dyDescent="0.25">
      <c r="A6" s="53"/>
      <c r="B6" s="53"/>
      <c r="C6" s="56"/>
      <c r="D6" s="59"/>
      <c r="E6" s="62"/>
      <c r="F6" s="65"/>
      <c r="G6" s="67"/>
      <c r="H6" s="70"/>
      <c r="I6" s="71">
        <f>SUM(K6:T6)</f>
        <v>0</v>
      </c>
      <c r="J6" s="23"/>
      <c r="K6" s="20"/>
      <c r="L6" s="20"/>
      <c r="M6" s="20"/>
      <c r="N6" s="20"/>
      <c r="O6" s="20"/>
      <c r="P6" s="20"/>
      <c r="Q6" s="20"/>
      <c r="R6" s="20"/>
      <c r="S6" s="20"/>
      <c r="T6" s="19"/>
    </row>
    <row r="7" spans="1:20" ht="60.75" customHeight="1" thickTop="1" thickBot="1" x14ac:dyDescent="0.25">
      <c r="A7" s="51" t="s">
        <v>65</v>
      </c>
      <c r="B7" s="51" t="s">
        <v>32</v>
      </c>
      <c r="C7" s="54" t="s">
        <v>31</v>
      </c>
      <c r="D7" s="72"/>
      <c r="E7" s="60" t="s">
        <v>5</v>
      </c>
      <c r="F7" s="75" t="s">
        <v>9</v>
      </c>
      <c r="G7" s="78" t="s">
        <v>8</v>
      </c>
      <c r="H7" s="81">
        <f>SUM(1.025*'[1]Contract Year 3 - Detail'!H7:H9)</f>
        <v>35852.704199999993</v>
      </c>
      <c r="I7" s="82">
        <f>SUM(K9:T9)</f>
        <v>0</v>
      </c>
      <c r="J7" s="18" t="s">
        <v>4</v>
      </c>
      <c r="K7" s="40"/>
      <c r="L7" s="40"/>
      <c r="M7" s="40"/>
      <c r="N7" s="40"/>
      <c r="O7" s="40"/>
      <c r="P7" s="40"/>
      <c r="Q7" s="40"/>
      <c r="R7" s="40"/>
      <c r="S7" s="40"/>
      <c r="T7" s="40"/>
    </row>
    <row r="8" spans="1:20" ht="60.75" customHeight="1" thickTop="1" thickBot="1" x14ac:dyDescent="0.25">
      <c r="A8" s="52"/>
      <c r="B8" s="52"/>
      <c r="C8" s="55"/>
      <c r="D8" s="73"/>
      <c r="E8" s="61"/>
      <c r="F8" s="76"/>
      <c r="G8" s="79"/>
      <c r="H8" s="81"/>
      <c r="I8" s="83"/>
      <c r="J8" s="18" t="s">
        <v>3</v>
      </c>
      <c r="K8" s="17" t="str">
        <f>HLOOKUP('[1]Contract Year 2 - Detail'!K7,'[1]Labor Categories_W_PRICES'!$B$4:$AJ$18,2,FALSE)</f>
        <v>RF Technician II</v>
      </c>
      <c r="L8" s="17" t="str">
        <f>HLOOKUP('[1]Contract Year 2 - Detail'!L7,'[1]Labor Categories_W_PRICES'!$B$4:$AJ$18,2,FALSE)</f>
        <v>Training Specialist/Instructor</v>
      </c>
      <c r="M8" s="17" t="str">
        <f>HLOOKUP('[1]Contract Year 2 - Detail'!M7,'[1]Labor Categories_W_PRICES'!$B$4:$AJ$18,2,FALSE)</f>
        <v>Program Manager</v>
      </c>
      <c r="N8" s="17" t="str">
        <f>HLOOKUP('[1]Contract Year 2 - Detail'!N7,'[1]Labor Categories_W_PRICES'!$B$4:$AJ$18,2,FALSE)</f>
        <v>NOC Technician 1</v>
      </c>
      <c r="O8" s="17" t="str">
        <f>HLOOKUP('[1]Contract Year 2 - Detail'!O7,'[1]Labor Categories_W_PRICES'!$B$4:$AJ$18,2,FALSE)</f>
        <v>Senior Network Manager</v>
      </c>
      <c r="P8" s="17" t="e">
        <f>HLOOKUP('Contract Year 4 - Details'!P7,'[1]Labor Categories_W_PRICES'!$B$4:$AJ$18,2,FALSE)</f>
        <v>#N/A</v>
      </c>
      <c r="Q8" s="17" t="e">
        <f>HLOOKUP('Contract Year 4 - Details'!Q7,'[1]Labor Categories_W_PRICES'!$B$4:$AJ$18,2,FALSE)</f>
        <v>#N/A</v>
      </c>
      <c r="R8" s="17" t="e">
        <f>HLOOKUP('Contract Year 4 - Details'!R7,'[1]Labor Categories_W_PRICES'!$B$4:$AJ$18,2,FALSE)</f>
        <v>#N/A</v>
      </c>
      <c r="S8" s="17" t="e">
        <f>HLOOKUP('Contract Year 4 - Details'!S7,'[1]Labor Categories_W_PRICES'!$B$4:$AJ$18,2,FALSE)</f>
        <v>#N/A</v>
      </c>
      <c r="T8" s="17" t="e">
        <f>HLOOKUP('Contract Year 4 - Details'!T7,'[1]Labor Categories_W_PRICES'!$B$4:$AJ$18,2,FALSE)</f>
        <v>#N/A</v>
      </c>
    </row>
    <row r="9" spans="1:20" ht="60.75" customHeight="1" thickTop="1" thickBot="1" x14ac:dyDescent="0.25">
      <c r="A9" s="53"/>
      <c r="B9" s="53"/>
      <c r="C9" s="56"/>
      <c r="D9" s="74"/>
      <c r="E9" s="62"/>
      <c r="F9" s="77"/>
      <c r="G9" s="80"/>
      <c r="H9" s="81"/>
      <c r="I9" s="84"/>
      <c r="J9" s="16" t="s">
        <v>1</v>
      </c>
      <c r="K9" s="40"/>
      <c r="L9" s="15"/>
      <c r="M9" s="15"/>
      <c r="N9" s="15"/>
      <c r="O9" s="15"/>
      <c r="P9" s="15"/>
      <c r="Q9" s="15"/>
      <c r="R9" s="15"/>
      <c r="S9" s="15"/>
      <c r="T9" s="15"/>
    </row>
    <row r="10" spans="1:20" ht="60.75" customHeight="1" thickTop="1" thickBot="1" x14ac:dyDescent="0.25">
      <c r="A10" s="52" t="s">
        <v>64</v>
      </c>
      <c r="B10" s="51" t="s">
        <v>30</v>
      </c>
      <c r="C10" s="85" t="s">
        <v>29</v>
      </c>
      <c r="D10" s="88"/>
      <c r="E10" s="61" t="s">
        <v>5</v>
      </c>
      <c r="F10" s="91">
        <v>1</v>
      </c>
      <c r="G10" s="93"/>
      <c r="H10" s="95">
        <f>F10*G10</f>
        <v>0</v>
      </c>
      <c r="I10" s="82">
        <f>SUM(K12:T12)</f>
        <v>0</v>
      </c>
      <c r="J10" s="18" t="s">
        <v>4</v>
      </c>
      <c r="K10" s="40"/>
      <c r="L10" s="40"/>
      <c r="M10" s="40"/>
      <c r="N10" s="40"/>
      <c r="O10" s="40"/>
      <c r="P10" s="40"/>
      <c r="Q10" s="40"/>
      <c r="R10" s="40"/>
      <c r="S10" s="40"/>
      <c r="T10" s="40"/>
    </row>
    <row r="11" spans="1:20" ht="60.75" customHeight="1" thickTop="1" thickBot="1" x14ac:dyDescent="0.25">
      <c r="A11" s="52"/>
      <c r="B11" s="52"/>
      <c r="C11" s="86"/>
      <c r="D11" s="89"/>
      <c r="E11" s="61"/>
      <c r="F11" s="91"/>
      <c r="G11" s="94"/>
      <c r="H11" s="96"/>
      <c r="I11" s="83"/>
      <c r="J11" s="18" t="s">
        <v>3</v>
      </c>
      <c r="K11" s="17" t="str">
        <f>HLOOKUP('[1]Contract Year 2 - Detail'!K10,'[1]Labor Categories_W_PRICES'!$B$4:$AJ$18,2,FALSE)</f>
        <v>RF Technician II</v>
      </c>
      <c r="L11" s="17" t="str">
        <f>HLOOKUP('[1]Contract Year 2 - Detail'!L10,'[1]Labor Categories_W_PRICES'!$B$4:$AJ$18,2,FALSE)</f>
        <v>Training Specialist/Instructor</v>
      </c>
      <c r="M11" s="17" t="str">
        <f>HLOOKUP('[1]Contract Year 2 - Detail'!M10,'[1]Labor Categories_W_PRICES'!$B$4:$AJ$18,2,FALSE)</f>
        <v>Program Manager</v>
      </c>
      <c r="N11" s="17" t="str">
        <f>HLOOKUP('[1]Contract Year 2 - Detail'!N10,'[1]Labor Categories_W_PRICES'!$B$4:$AJ$18,2,FALSE)</f>
        <v>NOC Technician 1</v>
      </c>
      <c r="O11" s="17" t="str">
        <f>HLOOKUP('[1]Contract Year 2 - Detail'!O10,'[1]Labor Categories_W_PRICES'!$B$4:$AJ$18,2,FALSE)</f>
        <v>Senior Network Manager</v>
      </c>
      <c r="P11" s="17" t="e">
        <f>HLOOKUP('Contract Year 4 - Details'!P10,'[1]Labor Categories_W_PRICES'!$B$4:$AJ$18,2,FALSE)</f>
        <v>#N/A</v>
      </c>
      <c r="Q11" s="17" t="e">
        <f>HLOOKUP('Contract Year 4 - Details'!Q10,'[1]Labor Categories_W_PRICES'!$B$4:$AJ$18,2,FALSE)</f>
        <v>#N/A</v>
      </c>
      <c r="R11" s="17" t="e">
        <f>HLOOKUP('Contract Year 4 - Details'!R10,'[1]Labor Categories_W_PRICES'!$B$4:$AJ$18,2,FALSE)</f>
        <v>#N/A</v>
      </c>
      <c r="S11" s="17" t="e">
        <f>HLOOKUP('Contract Year 4 - Details'!S10,'[1]Labor Categories_W_PRICES'!$B$4:$AJ$18,2,FALSE)</f>
        <v>#N/A</v>
      </c>
      <c r="T11" s="17" t="e">
        <f>HLOOKUP('Contract Year 4 - Details'!T10,'[1]Labor Categories_W_PRICES'!$B$4:$AJ$18,2,FALSE)</f>
        <v>#N/A</v>
      </c>
    </row>
    <row r="12" spans="1:20" ht="60.75" customHeight="1" thickTop="1" thickBot="1" x14ac:dyDescent="0.25">
      <c r="A12" s="53"/>
      <c r="B12" s="53"/>
      <c r="C12" s="87"/>
      <c r="D12" s="90"/>
      <c r="E12" s="62"/>
      <c r="F12" s="92"/>
      <c r="G12" s="94"/>
      <c r="H12" s="97"/>
      <c r="I12" s="84"/>
      <c r="J12" s="16" t="s">
        <v>1</v>
      </c>
      <c r="K12" s="40"/>
      <c r="L12" s="40"/>
      <c r="M12" s="40"/>
      <c r="N12" s="40"/>
      <c r="O12" s="40"/>
      <c r="P12" s="15"/>
      <c r="Q12" s="15"/>
      <c r="R12" s="15"/>
      <c r="S12" s="15"/>
      <c r="T12" s="15"/>
    </row>
    <row r="13" spans="1:20" ht="60.75" customHeight="1" thickTop="1" thickBot="1" x14ac:dyDescent="0.25">
      <c r="A13" s="52" t="s">
        <v>63</v>
      </c>
      <c r="B13" s="91" t="s">
        <v>28</v>
      </c>
      <c r="C13" s="85" t="s">
        <v>27</v>
      </c>
      <c r="D13" s="72"/>
      <c r="E13" s="61" t="s">
        <v>5</v>
      </c>
      <c r="F13" s="91">
        <v>1</v>
      </c>
      <c r="G13" s="81"/>
      <c r="H13" s="98">
        <v>7014.434774999997</v>
      </c>
      <c r="I13" s="82">
        <f>SUM(K15:T15)</f>
        <v>0</v>
      </c>
      <c r="J13" s="28" t="s">
        <v>4</v>
      </c>
      <c r="K13" s="27"/>
      <c r="L13" s="27"/>
      <c r="M13" s="27"/>
      <c r="N13" s="27"/>
      <c r="O13" s="27"/>
      <c r="P13" s="27"/>
      <c r="Q13" s="27"/>
      <c r="R13" s="27"/>
      <c r="S13" s="27"/>
      <c r="T13" s="27"/>
    </row>
    <row r="14" spans="1:20" ht="60.75" customHeight="1" thickTop="1" thickBot="1" x14ac:dyDescent="0.25">
      <c r="A14" s="52"/>
      <c r="B14" s="91"/>
      <c r="C14" s="86"/>
      <c r="D14" s="73"/>
      <c r="E14" s="61"/>
      <c r="F14" s="91"/>
      <c r="G14" s="81"/>
      <c r="H14" s="99"/>
      <c r="I14" s="83"/>
      <c r="J14" s="18" t="s">
        <v>3</v>
      </c>
      <c r="K14" s="17" t="str">
        <f>HLOOKUP('[1]Contract Year 2 - Detail'!K13,'[1]Labor Categories_W_PRICES'!$B$4:$AJ$18,2,FALSE)</f>
        <v>RF Technician II</v>
      </c>
      <c r="L14" s="17" t="str">
        <f>HLOOKUP('[1]Contract Year 2 - Detail'!L13,'[1]Labor Categories_W_PRICES'!$B$4:$AJ$18,2,FALSE)</f>
        <v>Training Specialist/Instructor</v>
      </c>
      <c r="M14" s="17" t="str">
        <f>HLOOKUP('[1]Contract Year 2 - Detail'!M13,'[1]Labor Categories_W_PRICES'!$B$4:$AJ$18,2,FALSE)</f>
        <v>Program Manager</v>
      </c>
      <c r="N14" s="17" t="str">
        <f>HLOOKUP('[1]Contract Year 2 - Detail'!N13,'[1]Labor Categories_W_PRICES'!$B$4:$AJ$18,2,FALSE)</f>
        <v>NOC Technician 1</v>
      </c>
      <c r="O14" s="17" t="str">
        <f>HLOOKUP('[1]Contract Year 2 - Detail'!O13,'[1]Labor Categories_W_PRICES'!$B$4:$AJ$18,2,FALSE)</f>
        <v>Senior Network Manager</v>
      </c>
      <c r="P14" s="17" t="e">
        <f>HLOOKUP('Contract Year 4 - Details'!P13,'[1]Labor Categories_W_PRICES'!$B$4:$AJ$18,2,FALSE)</f>
        <v>#N/A</v>
      </c>
      <c r="Q14" s="17" t="e">
        <f>HLOOKUP('Contract Year 4 - Details'!Q13,'[1]Labor Categories_W_PRICES'!$B$4:$AJ$18,2,FALSE)</f>
        <v>#N/A</v>
      </c>
      <c r="R14" s="17" t="e">
        <f>HLOOKUP('Contract Year 4 - Details'!R13,'[1]Labor Categories_W_PRICES'!$B$4:$AJ$18,2,FALSE)</f>
        <v>#N/A</v>
      </c>
      <c r="S14" s="17" t="e">
        <f>HLOOKUP('Contract Year 4 - Details'!S13,'[1]Labor Categories_W_PRICES'!$B$4:$AJ$18,2,FALSE)</f>
        <v>#N/A</v>
      </c>
      <c r="T14" s="17" t="e">
        <f>HLOOKUP('Contract Year 4 - Details'!T13,'[1]Labor Categories_W_PRICES'!$B$4:$AJ$18,2,FALSE)</f>
        <v>#N/A</v>
      </c>
    </row>
    <row r="15" spans="1:20" ht="60.75" customHeight="1" thickTop="1" thickBot="1" x14ac:dyDescent="0.25">
      <c r="A15" s="53"/>
      <c r="B15" s="92"/>
      <c r="C15" s="87" t="s">
        <v>2</v>
      </c>
      <c r="D15" s="74"/>
      <c r="E15" s="62"/>
      <c r="F15" s="92"/>
      <c r="G15" s="81"/>
      <c r="H15" s="100"/>
      <c r="I15" s="84"/>
      <c r="J15" s="18" t="s">
        <v>1</v>
      </c>
      <c r="K15" s="40"/>
      <c r="L15" s="15"/>
      <c r="M15" s="15"/>
      <c r="N15" s="15"/>
      <c r="O15" s="15"/>
      <c r="P15" s="15"/>
      <c r="Q15" s="15"/>
      <c r="R15" s="15"/>
      <c r="S15" s="15"/>
      <c r="T15" s="15"/>
    </row>
    <row r="16" spans="1:20" ht="60.75" customHeight="1" thickTop="1" thickBot="1" x14ac:dyDescent="0.25">
      <c r="A16" s="51" t="s">
        <v>62</v>
      </c>
      <c r="B16" s="101" t="s">
        <v>26</v>
      </c>
      <c r="C16" s="85" t="s">
        <v>25</v>
      </c>
      <c r="D16" s="72"/>
      <c r="E16" s="60" t="s">
        <v>5</v>
      </c>
      <c r="F16" s="101">
        <v>1</v>
      </c>
      <c r="G16" s="81"/>
      <c r="H16" s="102">
        <v>1536309.72</v>
      </c>
      <c r="I16" s="82">
        <f>SUM(K18:T18)</f>
        <v>0</v>
      </c>
      <c r="J16" s="18" t="s">
        <v>4</v>
      </c>
      <c r="K16" s="40"/>
      <c r="L16" s="40"/>
      <c r="M16" s="40"/>
      <c r="N16" s="40"/>
      <c r="O16" s="40"/>
      <c r="P16" s="40"/>
      <c r="Q16" s="40"/>
      <c r="R16" s="40"/>
      <c r="S16" s="40"/>
      <c r="T16" s="40"/>
    </row>
    <row r="17" spans="1:20" ht="60.75" customHeight="1" thickTop="1" thickBot="1" x14ac:dyDescent="0.25">
      <c r="A17" s="52"/>
      <c r="B17" s="91"/>
      <c r="C17" s="86"/>
      <c r="D17" s="73"/>
      <c r="E17" s="61"/>
      <c r="F17" s="91"/>
      <c r="G17" s="81"/>
      <c r="H17" s="103"/>
      <c r="I17" s="83"/>
      <c r="J17" s="18" t="s">
        <v>3</v>
      </c>
      <c r="K17" s="17" t="str">
        <f>HLOOKUP('[1]Contract Year 2 - Detail'!K16,'[1]Labor Categories_W_PRICES'!$B$4:$AJ$18,2,FALSE)</f>
        <v>RF Technician II</v>
      </c>
      <c r="L17" s="17" t="str">
        <f>HLOOKUP('[1]Contract Year 2 - Detail'!L16,'[1]Labor Categories_W_PRICES'!$B$4:$AJ$18,2,FALSE)</f>
        <v>Training Specialist/Instructor</v>
      </c>
      <c r="M17" s="17" t="str">
        <f>HLOOKUP('[1]Contract Year 2 - Detail'!M16,'[1]Labor Categories_W_PRICES'!$B$4:$AJ$18,2,FALSE)</f>
        <v>Program Manager</v>
      </c>
      <c r="N17" s="17" t="str">
        <f>HLOOKUP('[1]Contract Year 2 - Detail'!N16,'[1]Labor Categories_W_PRICES'!$B$4:$AJ$18,2,FALSE)</f>
        <v>NOC Technician 1</v>
      </c>
      <c r="O17" s="17" t="str">
        <f>HLOOKUP('[1]Contract Year 2 - Detail'!O16,'[1]Labor Categories_W_PRICES'!$B$4:$AJ$18,2,FALSE)</f>
        <v>Senior Network Manager</v>
      </c>
      <c r="P17" s="17" t="e">
        <f>HLOOKUP('Contract Year 4 - Details'!P16,'[1]Labor Categories_W_PRICES'!$B$4:$AJ$18,2,FALSE)</f>
        <v>#N/A</v>
      </c>
      <c r="Q17" s="17" t="e">
        <f>HLOOKUP('Contract Year 4 - Details'!Q16,'[1]Labor Categories_W_PRICES'!$B$4:$AJ$18,2,FALSE)</f>
        <v>#N/A</v>
      </c>
      <c r="R17" s="17" t="e">
        <f>HLOOKUP('Contract Year 4 - Details'!R16,'[1]Labor Categories_W_PRICES'!$B$4:$AJ$18,2,FALSE)</f>
        <v>#N/A</v>
      </c>
      <c r="S17" s="17" t="e">
        <f>HLOOKUP('Contract Year 4 - Details'!S16,'[1]Labor Categories_W_PRICES'!$B$4:$AJ$18,2,FALSE)</f>
        <v>#N/A</v>
      </c>
      <c r="T17" s="17" t="e">
        <f>HLOOKUP('Contract Year 4 - Details'!T16,'[1]Labor Categories_W_PRICES'!$B$4:$AJ$18,2,FALSE)</f>
        <v>#N/A</v>
      </c>
    </row>
    <row r="18" spans="1:20" ht="60.75" customHeight="1" thickTop="1" thickBot="1" x14ac:dyDescent="0.25">
      <c r="A18" s="53"/>
      <c r="B18" s="92"/>
      <c r="C18" s="87"/>
      <c r="D18" s="74"/>
      <c r="E18" s="62"/>
      <c r="F18" s="92"/>
      <c r="G18" s="81"/>
      <c r="H18" s="104"/>
      <c r="I18" s="84"/>
      <c r="J18" s="16" t="s">
        <v>1</v>
      </c>
      <c r="K18" s="40"/>
      <c r="L18" s="40"/>
      <c r="M18" s="40"/>
      <c r="N18" s="40"/>
      <c r="O18" s="40"/>
      <c r="P18" s="15"/>
      <c r="Q18" s="15"/>
      <c r="R18" s="15"/>
      <c r="S18" s="15"/>
      <c r="T18" s="15"/>
    </row>
    <row r="19" spans="1:20" ht="60.75" customHeight="1" thickTop="1" thickBot="1" x14ac:dyDescent="0.25">
      <c r="A19" s="51" t="s">
        <v>61</v>
      </c>
      <c r="B19" s="101" t="s">
        <v>24</v>
      </c>
      <c r="C19" s="85" t="s">
        <v>23</v>
      </c>
      <c r="D19" s="72"/>
      <c r="E19" s="60" t="s">
        <v>5</v>
      </c>
      <c r="F19" s="101">
        <v>1</v>
      </c>
      <c r="G19" s="81"/>
      <c r="H19" s="102">
        <v>95472</v>
      </c>
      <c r="I19" s="82">
        <f>SUM(K21:T21)</f>
        <v>0</v>
      </c>
      <c r="J19" s="18" t="s">
        <v>4</v>
      </c>
      <c r="K19" s="40"/>
      <c r="L19" s="40"/>
      <c r="M19" s="40"/>
      <c r="N19" s="40"/>
      <c r="O19" s="40"/>
      <c r="P19" s="40"/>
      <c r="Q19" s="40"/>
      <c r="R19" s="40"/>
      <c r="S19" s="40"/>
      <c r="T19" s="40"/>
    </row>
    <row r="20" spans="1:20" ht="60.75" customHeight="1" thickTop="1" thickBot="1" x14ac:dyDescent="0.25">
      <c r="A20" s="52"/>
      <c r="B20" s="91"/>
      <c r="C20" s="86"/>
      <c r="D20" s="73"/>
      <c r="E20" s="61"/>
      <c r="F20" s="91"/>
      <c r="G20" s="81"/>
      <c r="H20" s="103"/>
      <c r="I20" s="83"/>
      <c r="J20" s="18" t="s">
        <v>3</v>
      </c>
      <c r="K20" s="17" t="str">
        <f>HLOOKUP('[1]Contract Year 2 - Detail'!K19,'[1]Labor Categories_W_PRICES'!$B$4:$AJ$18,2,FALSE)</f>
        <v>RF Technician II</v>
      </c>
      <c r="L20" s="17" t="str">
        <f>HLOOKUP('[1]Contract Year 2 - Detail'!L19,'[1]Labor Categories_W_PRICES'!$B$4:$AJ$18,2,FALSE)</f>
        <v>Training Specialist/Instructor</v>
      </c>
      <c r="M20" s="17" t="str">
        <f>HLOOKUP('[1]Contract Year 2 - Detail'!M19,'[1]Labor Categories_W_PRICES'!$B$4:$AJ$18,2,FALSE)</f>
        <v>Program Manager</v>
      </c>
      <c r="N20" s="17" t="str">
        <f>HLOOKUP('[1]Contract Year 2 - Detail'!N19,'[1]Labor Categories_W_PRICES'!$B$4:$AJ$18,2,FALSE)</f>
        <v>NOC Technician 1</v>
      </c>
      <c r="O20" s="17" t="str">
        <f>HLOOKUP('[1]Contract Year 2 - Detail'!O19,'[1]Labor Categories_W_PRICES'!$B$4:$AJ$18,2,FALSE)</f>
        <v>Senior Network Manager</v>
      </c>
      <c r="P20" s="17" t="e">
        <f>HLOOKUP('Contract Year 4 - Details'!P19,'[1]Labor Categories_W_PRICES'!$B$4:$AJ$18,2,FALSE)</f>
        <v>#N/A</v>
      </c>
      <c r="Q20" s="17" t="e">
        <f>HLOOKUP('Contract Year 4 - Details'!Q19,'[1]Labor Categories_W_PRICES'!$B$4:$AJ$18,2,FALSE)</f>
        <v>#N/A</v>
      </c>
      <c r="R20" s="17" t="e">
        <f>HLOOKUP('Contract Year 4 - Details'!R19,'[1]Labor Categories_W_PRICES'!$B$4:$AJ$18,2,FALSE)</f>
        <v>#N/A</v>
      </c>
      <c r="S20" s="17" t="e">
        <f>HLOOKUP('Contract Year 4 - Details'!S19,'[1]Labor Categories_W_PRICES'!$B$4:$AJ$18,2,FALSE)</f>
        <v>#N/A</v>
      </c>
      <c r="T20" s="17" t="e">
        <f>HLOOKUP('Contract Year 4 - Details'!T19,'[1]Labor Categories_W_PRICES'!$B$4:$AJ$18,2,FALSE)</f>
        <v>#N/A</v>
      </c>
    </row>
    <row r="21" spans="1:20" ht="60.75" customHeight="1" thickTop="1" thickBot="1" x14ac:dyDescent="0.25">
      <c r="A21" s="53"/>
      <c r="B21" s="92"/>
      <c r="C21" s="87"/>
      <c r="D21" s="74"/>
      <c r="E21" s="62"/>
      <c r="F21" s="92"/>
      <c r="G21" s="81"/>
      <c r="H21" s="104"/>
      <c r="I21" s="84"/>
      <c r="J21" s="16" t="s">
        <v>1</v>
      </c>
      <c r="K21" s="40"/>
      <c r="L21" s="40"/>
      <c r="M21" s="40"/>
      <c r="N21" s="40"/>
      <c r="O21" s="40"/>
      <c r="P21" s="15"/>
      <c r="Q21" s="15"/>
      <c r="R21" s="15"/>
      <c r="S21" s="15"/>
      <c r="T21" s="15"/>
    </row>
    <row r="22" spans="1:20" ht="60.75" customHeight="1" thickTop="1" thickBot="1" x14ac:dyDescent="0.25">
      <c r="A22" s="51" t="s">
        <v>60</v>
      </c>
      <c r="B22" s="101" t="s">
        <v>22</v>
      </c>
      <c r="C22" s="85" t="s">
        <v>21</v>
      </c>
      <c r="D22" s="72"/>
      <c r="E22" s="60" t="s">
        <v>5</v>
      </c>
      <c r="F22" s="101">
        <v>1</v>
      </c>
      <c r="G22" s="81"/>
      <c r="H22" s="102">
        <v>15128.64</v>
      </c>
      <c r="I22" s="82">
        <f>SUM(K24:T24)</f>
        <v>0</v>
      </c>
      <c r="J22" s="18" t="s">
        <v>4</v>
      </c>
      <c r="K22" s="40"/>
      <c r="L22" s="40"/>
      <c r="M22" s="40"/>
      <c r="N22" s="40"/>
      <c r="O22" s="40"/>
      <c r="P22" s="40"/>
      <c r="Q22" s="40"/>
      <c r="R22" s="40"/>
      <c r="S22" s="40"/>
      <c r="T22" s="40"/>
    </row>
    <row r="23" spans="1:20" ht="60.75" customHeight="1" thickTop="1" thickBot="1" x14ac:dyDescent="0.25">
      <c r="A23" s="52"/>
      <c r="B23" s="91"/>
      <c r="C23" s="86"/>
      <c r="D23" s="73"/>
      <c r="E23" s="61"/>
      <c r="F23" s="91"/>
      <c r="G23" s="81"/>
      <c r="H23" s="103"/>
      <c r="I23" s="83"/>
      <c r="J23" s="18" t="s">
        <v>3</v>
      </c>
      <c r="K23" s="17" t="str">
        <f>HLOOKUP('[1]Contract Year 2 - Detail'!K22,'[1]Labor Categories_W_PRICES'!$B$4:$AJ$18,2,FALSE)</f>
        <v>RF Technician II</v>
      </c>
      <c r="L23" s="17" t="str">
        <f>HLOOKUP('[1]Contract Year 2 - Detail'!L22,'[1]Labor Categories_W_PRICES'!$B$4:$AJ$18,2,FALSE)</f>
        <v>Training Specialist/Instructor</v>
      </c>
      <c r="M23" s="17" t="str">
        <f>HLOOKUP('[1]Contract Year 2 - Detail'!M22,'[1]Labor Categories_W_PRICES'!$B$4:$AJ$18,2,FALSE)</f>
        <v>Program Manager</v>
      </c>
      <c r="N23" s="17" t="str">
        <f>HLOOKUP('[1]Contract Year 2 - Detail'!N22,'[1]Labor Categories_W_PRICES'!$B$4:$AJ$18,2,FALSE)</f>
        <v>NOC Technician 1</v>
      </c>
      <c r="O23" s="17" t="str">
        <f>HLOOKUP('[1]Contract Year 2 - Detail'!O22,'[1]Labor Categories_W_PRICES'!$B$4:$AJ$18,2,FALSE)</f>
        <v>Senior Network Manager</v>
      </c>
      <c r="P23" s="17" t="e">
        <f>HLOOKUP('Contract Year 4 - Details'!P22,'[1]Labor Categories_W_PRICES'!$B$4:$AJ$18,2,FALSE)</f>
        <v>#N/A</v>
      </c>
      <c r="Q23" s="17" t="e">
        <f>HLOOKUP('Contract Year 4 - Details'!Q22,'[1]Labor Categories_W_PRICES'!$B$4:$AJ$18,2,FALSE)</f>
        <v>#N/A</v>
      </c>
      <c r="R23" s="17" t="e">
        <f>HLOOKUP('Contract Year 4 - Details'!R22,'[1]Labor Categories_W_PRICES'!$B$4:$AJ$18,2,FALSE)</f>
        <v>#N/A</v>
      </c>
      <c r="S23" s="17" t="e">
        <f>HLOOKUP('Contract Year 4 - Details'!S22,'[1]Labor Categories_W_PRICES'!$B$4:$AJ$18,2,FALSE)</f>
        <v>#N/A</v>
      </c>
      <c r="T23" s="17" t="e">
        <f>HLOOKUP('Contract Year 4 - Details'!T22,'[1]Labor Categories_W_PRICES'!$B$4:$AJ$18,2,FALSE)</f>
        <v>#N/A</v>
      </c>
    </row>
    <row r="24" spans="1:20" ht="60.75" customHeight="1" thickTop="1" thickBot="1" x14ac:dyDescent="0.25">
      <c r="A24" s="53"/>
      <c r="B24" s="92"/>
      <c r="C24" s="87"/>
      <c r="D24" s="74"/>
      <c r="E24" s="62"/>
      <c r="F24" s="92"/>
      <c r="G24" s="81"/>
      <c r="H24" s="104"/>
      <c r="I24" s="84"/>
      <c r="J24" s="16" t="s">
        <v>1</v>
      </c>
      <c r="K24" s="40"/>
      <c r="L24" s="15"/>
      <c r="M24" s="15"/>
      <c r="N24" s="15"/>
      <c r="O24" s="15"/>
      <c r="P24" s="15"/>
      <c r="Q24" s="15"/>
      <c r="R24" s="15"/>
      <c r="S24" s="15"/>
      <c r="T24" s="15"/>
    </row>
    <row r="25" spans="1:20" ht="60.75" customHeight="1" thickTop="1" thickBot="1" x14ac:dyDescent="0.25">
      <c r="A25" s="51" t="s">
        <v>59</v>
      </c>
      <c r="B25" s="101" t="s">
        <v>20</v>
      </c>
      <c r="C25" s="85" t="s">
        <v>19</v>
      </c>
      <c r="D25" s="72"/>
      <c r="E25" s="60" t="s">
        <v>5</v>
      </c>
      <c r="F25" s="101">
        <v>1</v>
      </c>
      <c r="G25" s="81"/>
      <c r="H25" s="102">
        <v>9078.5110359374976</v>
      </c>
      <c r="I25" s="82">
        <f>SUM(K27:T27)</f>
        <v>0</v>
      </c>
      <c r="J25" s="18" t="s">
        <v>4</v>
      </c>
      <c r="K25" s="40"/>
      <c r="L25" s="40"/>
      <c r="M25" s="40"/>
      <c r="N25" s="40"/>
      <c r="O25" s="40"/>
      <c r="P25" s="40"/>
      <c r="Q25" s="40"/>
      <c r="R25" s="40"/>
      <c r="S25" s="40"/>
      <c r="T25" s="40"/>
    </row>
    <row r="26" spans="1:20" ht="60.75" customHeight="1" thickTop="1" thickBot="1" x14ac:dyDescent="0.25">
      <c r="A26" s="52"/>
      <c r="B26" s="91"/>
      <c r="C26" s="86"/>
      <c r="D26" s="73"/>
      <c r="E26" s="61"/>
      <c r="F26" s="91"/>
      <c r="G26" s="81"/>
      <c r="H26" s="103"/>
      <c r="I26" s="83"/>
      <c r="J26" s="18" t="s">
        <v>3</v>
      </c>
      <c r="K26" s="17" t="str">
        <f>HLOOKUP('[1]Contract Year 2 - Detail'!K25,'[1]Labor Categories_W_PRICES'!$B$4:$AJ$18,2,FALSE)</f>
        <v>RF Technician II</v>
      </c>
      <c r="L26" s="17" t="str">
        <f>HLOOKUP('[1]Contract Year 2 - Detail'!L25,'[1]Labor Categories_W_PRICES'!$B$4:$AJ$18,2,FALSE)</f>
        <v>Training Specialist/Instructor</v>
      </c>
      <c r="M26" s="17" t="str">
        <f>HLOOKUP('[1]Contract Year 2 - Detail'!M25,'[1]Labor Categories_W_PRICES'!$B$4:$AJ$18,2,FALSE)</f>
        <v>Program Manager</v>
      </c>
      <c r="N26" s="17" t="str">
        <f>HLOOKUP('[1]Contract Year 2 - Detail'!N25,'[1]Labor Categories_W_PRICES'!$B$4:$AJ$18,2,FALSE)</f>
        <v>NOC Technician 1</v>
      </c>
      <c r="O26" s="17" t="str">
        <f>HLOOKUP('[1]Contract Year 2 - Detail'!O25,'[1]Labor Categories_W_PRICES'!$B$4:$AJ$18,2,FALSE)</f>
        <v>Senior Network Manager</v>
      </c>
      <c r="P26" s="17" t="e">
        <f>HLOOKUP('Contract Year 4 - Details'!P25,'[1]Labor Categories_W_PRICES'!$B$4:$AJ$18,2,FALSE)</f>
        <v>#N/A</v>
      </c>
      <c r="Q26" s="17" t="e">
        <f>HLOOKUP('Contract Year 4 - Details'!Q25,'[1]Labor Categories_W_PRICES'!$B$4:$AJ$18,2,FALSE)</f>
        <v>#N/A</v>
      </c>
      <c r="R26" s="17" t="e">
        <f>HLOOKUP('Contract Year 4 - Details'!R25,'[1]Labor Categories_W_PRICES'!$B$4:$AJ$18,2,FALSE)</f>
        <v>#N/A</v>
      </c>
      <c r="S26" s="17" t="e">
        <f>HLOOKUP('Contract Year 4 - Details'!S25,'[1]Labor Categories_W_PRICES'!$B$4:$AJ$18,2,FALSE)</f>
        <v>#N/A</v>
      </c>
      <c r="T26" s="17" t="e">
        <f>HLOOKUP('Contract Year 4 - Details'!T25,'[1]Labor Categories_W_PRICES'!$B$4:$AJ$18,2,FALSE)</f>
        <v>#N/A</v>
      </c>
    </row>
    <row r="27" spans="1:20" ht="60.75" customHeight="1" thickTop="1" thickBot="1" x14ac:dyDescent="0.25">
      <c r="A27" s="53"/>
      <c r="B27" s="92"/>
      <c r="C27" s="87"/>
      <c r="D27" s="74"/>
      <c r="E27" s="62"/>
      <c r="F27" s="92"/>
      <c r="G27" s="81"/>
      <c r="H27" s="104"/>
      <c r="I27" s="84"/>
      <c r="J27" s="16" t="s">
        <v>1</v>
      </c>
      <c r="K27" s="40"/>
      <c r="L27" s="15"/>
      <c r="M27" s="15"/>
      <c r="N27" s="15"/>
      <c r="O27" s="15"/>
      <c r="P27" s="15"/>
      <c r="Q27" s="15"/>
      <c r="R27" s="15"/>
      <c r="S27" s="15"/>
      <c r="T27" s="15"/>
    </row>
    <row r="28" spans="1:20" ht="60.75" customHeight="1" thickTop="1" thickBot="1" x14ac:dyDescent="0.25">
      <c r="A28" s="51" t="s">
        <v>58</v>
      </c>
      <c r="B28" s="101" t="s">
        <v>18</v>
      </c>
      <c r="C28" s="85" t="s">
        <v>17</v>
      </c>
      <c r="D28" s="72"/>
      <c r="E28" s="60" t="s">
        <v>16</v>
      </c>
      <c r="F28" s="101">
        <v>1</v>
      </c>
      <c r="G28" s="81"/>
      <c r="H28" s="102">
        <f>F28*G28</f>
        <v>0</v>
      </c>
      <c r="I28" s="105">
        <v>0</v>
      </c>
      <c r="J28" s="21" t="s">
        <v>4</v>
      </c>
      <c r="K28" s="26" t="s">
        <v>52</v>
      </c>
      <c r="L28" s="26" t="s">
        <v>51</v>
      </c>
      <c r="M28" s="26" t="s">
        <v>51</v>
      </c>
      <c r="N28" s="26" t="s">
        <v>51</v>
      </c>
      <c r="O28" s="26" t="s">
        <v>51</v>
      </c>
      <c r="P28" s="26" t="s">
        <v>51</v>
      </c>
      <c r="Q28" s="26" t="s">
        <v>51</v>
      </c>
      <c r="R28" s="26" t="s">
        <v>51</v>
      </c>
      <c r="S28" s="26" t="s">
        <v>51</v>
      </c>
      <c r="T28" s="25" t="s">
        <v>51</v>
      </c>
    </row>
    <row r="29" spans="1:20" ht="60.75" customHeight="1" thickTop="1" thickBot="1" x14ac:dyDescent="0.25">
      <c r="A29" s="52"/>
      <c r="B29" s="91"/>
      <c r="C29" s="86"/>
      <c r="D29" s="73"/>
      <c r="E29" s="61"/>
      <c r="F29" s="91"/>
      <c r="G29" s="81"/>
      <c r="H29" s="103"/>
      <c r="I29" s="106"/>
      <c r="J29" s="21" t="s">
        <v>3</v>
      </c>
      <c r="K29" s="23">
        <v>0</v>
      </c>
      <c r="L29" s="23">
        <v>0</v>
      </c>
      <c r="M29" s="23">
        <v>0</v>
      </c>
      <c r="N29" s="23">
        <v>0</v>
      </c>
      <c r="O29" s="23">
        <v>0</v>
      </c>
      <c r="P29" s="23">
        <v>0</v>
      </c>
      <c r="Q29" s="23">
        <v>0</v>
      </c>
      <c r="R29" s="23">
        <v>0</v>
      </c>
      <c r="S29" s="23">
        <v>0</v>
      </c>
      <c r="T29" s="22">
        <v>0</v>
      </c>
    </row>
    <row r="30" spans="1:20" ht="60.75" customHeight="1" thickTop="1" thickBot="1" x14ac:dyDescent="0.25">
      <c r="A30" s="53"/>
      <c r="B30" s="92"/>
      <c r="C30" s="87"/>
      <c r="D30" s="74"/>
      <c r="E30" s="62"/>
      <c r="F30" s="92"/>
      <c r="G30" s="81"/>
      <c r="H30" s="104"/>
      <c r="I30" s="107">
        <f>SUM(K30:T30)</f>
        <v>1</v>
      </c>
      <c r="J30" s="21" t="s">
        <v>1</v>
      </c>
      <c r="K30" s="23">
        <v>1</v>
      </c>
      <c r="L30" s="23" t="s">
        <v>56</v>
      </c>
      <c r="M30" s="23" t="s">
        <v>56</v>
      </c>
      <c r="N30" s="23" t="s">
        <v>56</v>
      </c>
      <c r="O30" s="23" t="s">
        <v>56</v>
      </c>
      <c r="P30" s="23" t="s">
        <v>56</v>
      </c>
      <c r="Q30" s="23" t="s">
        <v>56</v>
      </c>
      <c r="R30" s="23" t="s">
        <v>56</v>
      </c>
      <c r="S30" s="23" t="s">
        <v>56</v>
      </c>
      <c r="T30" s="24" t="s">
        <v>56</v>
      </c>
    </row>
    <row r="31" spans="1:20" ht="60.75" customHeight="1" thickTop="1" thickBot="1" x14ac:dyDescent="0.25">
      <c r="A31" s="51" t="s">
        <v>57</v>
      </c>
      <c r="B31" s="101" t="s">
        <v>15</v>
      </c>
      <c r="C31" s="85" t="s">
        <v>14</v>
      </c>
      <c r="D31" s="72"/>
      <c r="E31" s="60" t="s">
        <v>5</v>
      </c>
      <c r="F31" s="101">
        <v>1</v>
      </c>
      <c r="G31" s="81"/>
      <c r="H31" s="102">
        <v>198900</v>
      </c>
      <c r="I31" s="105">
        <v>0</v>
      </c>
      <c r="J31" s="21" t="s">
        <v>4</v>
      </c>
      <c r="K31" s="23" t="s">
        <v>52</v>
      </c>
      <c r="L31" s="23" t="s">
        <v>51</v>
      </c>
      <c r="M31" s="23" t="s">
        <v>51</v>
      </c>
      <c r="N31" s="23" t="s">
        <v>51</v>
      </c>
      <c r="O31" s="23" t="s">
        <v>51</v>
      </c>
      <c r="P31" s="23" t="s">
        <v>51</v>
      </c>
      <c r="Q31" s="23" t="s">
        <v>51</v>
      </c>
      <c r="R31" s="23" t="s">
        <v>51</v>
      </c>
      <c r="S31" s="23" t="s">
        <v>51</v>
      </c>
      <c r="T31" s="24" t="s">
        <v>51</v>
      </c>
    </row>
    <row r="32" spans="1:20" ht="60.75" customHeight="1" thickTop="1" thickBot="1" x14ac:dyDescent="0.25">
      <c r="A32" s="52"/>
      <c r="B32" s="91"/>
      <c r="C32" s="86"/>
      <c r="D32" s="73"/>
      <c r="E32" s="61"/>
      <c r="F32" s="91"/>
      <c r="G32" s="81"/>
      <c r="H32" s="103"/>
      <c r="I32" s="106"/>
      <c r="J32" s="21" t="s">
        <v>3</v>
      </c>
      <c r="K32" s="23">
        <v>0</v>
      </c>
      <c r="L32" s="23">
        <v>0</v>
      </c>
      <c r="M32" s="23">
        <v>0</v>
      </c>
      <c r="N32" s="23">
        <v>0</v>
      </c>
      <c r="O32" s="23">
        <v>0</v>
      </c>
      <c r="P32" s="23">
        <v>0</v>
      </c>
      <c r="Q32" s="23">
        <v>0</v>
      </c>
      <c r="R32" s="23">
        <v>0</v>
      </c>
      <c r="S32" s="23">
        <v>0</v>
      </c>
      <c r="T32" s="22">
        <v>0</v>
      </c>
    </row>
    <row r="33" spans="1:20" ht="85.5" customHeight="1" thickTop="1" thickBot="1" x14ac:dyDescent="0.25">
      <c r="A33" s="53"/>
      <c r="B33" s="92"/>
      <c r="C33" s="87"/>
      <c r="D33" s="74"/>
      <c r="E33" s="62"/>
      <c r="F33" s="92"/>
      <c r="G33" s="81"/>
      <c r="H33" s="104"/>
      <c r="I33" s="107">
        <f>SUM(K33:T33)</f>
        <v>1</v>
      </c>
      <c r="J33" s="21" t="s">
        <v>1</v>
      </c>
      <c r="K33" s="23">
        <v>1</v>
      </c>
      <c r="L33" s="23" t="s">
        <v>56</v>
      </c>
      <c r="M33" s="23" t="s">
        <v>56</v>
      </c>
      <c r="N33" s="23" t="s">
        <v>56</v>
      </c>
      <c r="O33" s="23" t="s">
        <v>56</v>
      </c>
      <c r="P33" s="23" t="s">
        <v>56</v>
      </c>
      <c r="Q33" s="23" t="s">
        <v>56</v>
      </c>
      <c r="R33" s="23" t="s">
        <v>56</v>
      </c>
      <c r="S33" s="23" t="s">
        <v>56</v>
      </c>
      <c r="T33" s="24" t="s">
        <v>56</v>
      </c>
    </row>
    <row r="34" spans="1:20" ht="60.75" customHeight="1" thickTop="1" thickBot="1" x14ac:dyDescent="0.25">
      <c r="A34" s="51" t="s">
        <v>55</v>
      </c>
      <c r="B34" s="101" t="s">
        <v>13</v>
      </c>
      <c r="C34" s="85" t="s">
        <v>12</v>
      </c>
      <c r="D34" s="57"/>
      <c r="E34" s="60" t="s">
        <v>5</v>
      </c>
      <c r="F34" s="63">
        <v>0</v>
      </c>
      <c r="G34" s="111">
        <v>0</v>
      </c>
      <c r="H34" s="68">
        <f>F34*G34</f>
        <v>0</v>
      </c>
      <c r="I34" s="105">
        <v>0</v>
      </c>
      <c r="J34" s="21" t="s">
        <v>4</v>
      </c>
      <c r="K34" s="23" t="s">
        <v>52</v>
      </c>
      <c r="L34" s="23" t="s">
        <v>51</v>
      </c>
      <c r="M34" s="23" t="s">
        <v>51</v>
      </c>
      <c r="N34" s="23" t="s">
        <v>51</v>
      </c>
      <c r="O34" s="23" t="s">
        <v>51</v>
      </c>
      <c r="P34" s="23" t="s">
        <v>51</v>
      </c>
      <c r="Q34" s="23" t="s">
        <v>51</v>
      </c>
      <c r="R34" s="23" t="s">
        <v>51</v>
      </c>
      <c r="S34" s="23" t="s">
        <v>51</v>
      </c>
      <c r="T34" s="24" t="s">
        <v>51</v>
      </c>
    </row>
    <row r="35" spans="1:20" ht="60.75" customHeight="1" thickTop="1" thickBot="1" x14ac:dyDescent="0.25">
      <c r="A35" s="52"/>
      <c r="B35" s="91"/>
      <c r="C35" s="86"/>
      <c r="D35" s="58"/>
      <c r="E35" s="61"/>
      <c r="F35" s="64"/>
      <c r="G35" s="67"/>
      <c r="H35" s="69"/>
      <c r="I35" s="106"/>
      <c r="J35" s="21" t="s">
        <v>3</v>
      </c>
      <c r="K35" s="23">
        <v>0</v>
      </c>
      <c r="L35" s="23">
        <v>0</v>
      </c>
      <c r="M35" s="23">
        <v>0</v>
      </c>
      <c r="N35" s="23">
        <v>0</v>
      </c>
      <c r="O35" s="23">
        <v>0</v>
      </c>
      <c r="P35" s="23">
        <v>0</v>
      </c>
      <c r="Q35" s="23">
        <v>0</v>
      </c>
      <c r="R35" s="23">
        <v>0</v>
      </c>
      <c r="S35" s="23">
        <v>0</v>
      </c>
      <c r="T35" s="22">
        <v>0</v>
      </c>
    </row>
    <row r="36" spans="1:20" ht="60.75" customHeight="1" thickTop="1" thickBot="1" x14ac:dyDescent="0.25">
      <c r="A36" s="53"/>
      <c r="B36" s="92"/>
      <c r="C36" s="87"/>
      <c r="D36" s="59"/>
      <c r="E36" s="62"/>
      <c r="F36" s="64"/>
      <c r="G36" s="67"/>
      <c r="H36" s="70"/>
      <c r="I36" s="107">
        <f>SUM(K36:T36)</f>
        <v>1</v>
      </c>
      <c r="J36" s="21" t="s">
        <v>1</v>
      </c>
      <c r="K36" s="20">
        <v>1</v>
      </c>
      <c r="L36" s="20" t="s">
        <v>50</v>
      </c>
      <c r="M36" s="20" t="s">
        <v>50</v>
      </c>
      <c r="N36" s="20" t="s">
        <v>50</v>
      </c>
      <c r="O36" s="20" t="s">
        <v>50</v>
      </c>
      <c r="P36" s="20" t="s">
        <v>50</v>
      </c>
      <c r="Q36" s="20" t="s">
        <v>50</v>
      </c>
      <c r="R36" s="20" t="s">
        <v>50</v>
      </c>
      <c r="S36" s="20" t="s">
        <v>50</v>
      </c>
      <c r="T36" s="19" t="s">
        <v>50</v>
      </c>
    </row>
    <row r="37" spans="1:20" ht="60.75" customHeight="1" thickTop="1" thickBot="1" x14ac:dyDescent="0.25">
      <c r="A37" s="51" t="s">
        <v>54</v>
      </c>
      <c r="B37" s="101" t="s">
        <v>11</v>
      </c>
      <c r="C37" s="85" t="s">
        <v>10</v>
      </c>
      <c r="D37" s="72"/>
      <c r="E37" s="112" t="s">
        <v>5</v>
      </c>
      <c r="F37" s="75" t="s">
        <v>9</v>
      </c>
      <c r="G37" s="108" t="s">
        <v>8</v>
      </c>
      <c r="H37" s="81">
        <v>57118.278749999983</v>
      </c>
      <c r="I37" s="82">
        <f>SUM(K39:T39)</f>
        <v>0</v>
      </c>
      <c r="J37" s="18" t="s">
        <v>4</v>
      </c>
      <c r="K37" s="40"/>
      <c r="L37" s="40"/>
      <c r="M37" s="40"/>
      <c r="N37" s="40"/>
      <c r="O37" s="40"/>
      <c r="P37" s="40"/>
      <c r="Q37" s="40"/>
      <c r="R37" s="40"/>
      <c r="S37" s="40"/>
      <c r="T37" s="40"/>
    </row>
    <row r="38" spans="1:20" ht="60.75" customHeight="1" thickTop="1" thickBot="1" x14ac:dyDescent="0.25">
      <c r="A38" s="52"/>
      <c r="B38" s="91"/>
      <c r="C38" s="86"/>
      <c r="D38" s="73"/>
      <c r="E38" s="113"/>
      <c r="F38" s="76"/>
      <c r="G38" s="109"/>
      <c r="H38" s="81"/>
      <c r="I38" s="83"/>
      <c r="J38" s="18" t="s">
        <v>3</v>
      </c>
      <c r="K38" s="17" t="str">
        <f>HLOOKUP('[1]Contract Year 2 - Detail'!K37,'[1]Labor Categories_W_PRICES'!$B$4:$AJ$18,2,FALSE)</f>
        <v>RF Technician II</v>
      </c>
      <c r="L38" s="17" t="str">
        <f>HLOOKUP('[1]Contract Year 2 - Detail'!L37,'[1]Labor Categories_W_PRICES'!$B$4:$AJ$18,2,FALSE)</f>
        <v>Training Specialist/Instructor</v>
      </c>
      <c r="M38" s="17" t="str">
        <f>HLOOKUP('[1]Contract Year 2 - Detail'!M37,'[1]Labor Categories_W_PRICES'!$B$4:$AJ$18,2,FALSE)</f>
        <v>Program Manager</v>
      </c>
      <c r="N38" s="17" t="str">
        <f>HLOOKUP('[1]Contract Year 2 - Detail'!N37,'[1]Labor Categories_W_PRICES'!$B$4:$AJ$18,2,FALSE)</f>
        <v>NOC Technician 1</v>
      </c>
      <c r="O38" s="17" t="str">
        <f>HLOOKUP('[1]Contract Year 2 - Detail'!O37,'[1]Labor Categories_W_PRICES'!$B$4:$AJ$18,2,FALSE)</f>
        <v>Senior Network Manager</v>
      </c>
      <c r="P38" s="17" t="e">
        <f>HLOOKUP('Contract Year 4 - Details'!P37,'[1]Labor Categories_W_PRICES'!$B$4:$AJ$18,2,FALSE)</f>
        <v>#N/A</v>
      </c>
      <c r="Q38" s="17" t="e">
        <f>HLOOKUP('Contract Year 4 - Details'!Q37,'[1]Labor Categories_W_PRICES'!$B$4:$AJ$18,2,FALSE)</f>
        <v>#N/A</v>
      </c>
      <c r="R38" s="17" t="e">
        <f>HLOOKUP('Contract Year 4 - Details'!R37,'[1]Labor Categories_W_PRICES'!$B$4:$AJ$18,2,FALSE)</f>
        <v>#N/A</v>
      </c>
      <c r="S38" s="17" t="e">
        <f>HLOOKUP('Contract Year 4 - Details'!S37,'[1]Labor Categories_W_PRICES'!$B$4:$AJ$18,2,FALSE)</f>
        <v>#N/A</v>
      </c>
      <c r="T38" s="17" t="e">
        <f>HLOOKUP('Contract Year 4 - Details'!T37,'[1]Labor Categories_W_PRICES'!$B$4:$AJ$18,2,FALSE)</f>
        <v>#N/A</v>
      </c>
    </row>
    <row r="39" spans="1:20" ht="60.75" customHeight="1" thickTop="1" thickBot="1" x14ac:dyDescent="0.25">
      <c r="A39" s="53"/>
      <c r="B39" s="92" t="s">
        <v>2</v>
      </c>
      <c r="C39" s="87"/>
      <c r="D39" s="74"/>
      <c r="E39" s="114"/>
      <c r="F39" s="77"/>
      <c r="G39" s="110"/>
      <c r="H39" s="81"/>
      <c r="I39" s="84"/>
      <c r="J39" s="16" t="s">
        <v>1</v>
      </c>
      <c r="K39" s="40"/>
      <c r="L39" s="15"/>
      <c r="M39" s="15"/>
      <c r="N39" s="15"/>
      <c r="O39" s="15"/>
      <c r="P39" s="15"/>
      <c r="Q39" s="15"/>
      <c r="R39" s="15"/>
      <c r="S39" s="15"/>
      <c r="T39" s="15"/>
    </row>
    <row r="40" spans="1:20" ht="60.75" customHeight="1" thickTop="1" thickBot="1" x14ac:dyDescent="0.25">
      <c r="A40" s="51" t="s">
        <v>53</v>
      </c>
      <c r="B40" s="101" t="s">
        <v>7</v>
      </c>
      <c r="C40" s="85" t="s">
        <v>6</v>
      </c>
      <c r="D40" s="72"/>
      <c r="E40" s="60" t="s">
        <v>5</v>
      </c>
      <c r="F40" s="116">
        <v>1</v>
      </c>
      <c r="G40" s="81"/>
      <c r="H40" s="98">
        <v>23309.856</v>
      </c>
      <c r="I40" s="115">
        <f>SUM(K42:T42)</f>
        <v>0</v>
      </c>
      <c r="J40" s="18" t="s">
        <v>4</v>
      </c>
      <c r="K40" s="40"/>
      <c r="L40" s="40"/>
      <c r="M40" s="40"/>
      <c r="N40" s="40"/>
      <c r="O40" s="40"/>
      <c r="P40" s="40"/>
      <c r="Q40" s="40"/>
      <c r="R40" s="40"/>
      <c r="S40" s="40"/>
      <c r="T40" s="40"/>
    </row>
    <row r="41" spans="1:20" ht="60.75" customHeight="1" thickTop="1" thickBot="1" x14ac:dyDescent="0.25">
      <c r="A41" s="52"/>
      <c r="B41" s="91"/>
      <c r="C41" s="86"/>
      <c r="D41" s="73"/>
      <c r="E41" s="61"/>
      <c r="F41" s="116"/>
      <c r="G41" s="81"/>
      <c r="H41" s="99"/>
      <c r="I41" s="115"/>
      <c r="J41" s="18" t="s">
        <v>3</v>
      </c>
      <c r="K41" s="17" t="str">
        <f>HLOOKUP('[1]Contract Year 2 - Detail'!K40,'[1]Labor Categories_W_PRICES'!$B$4:$AJ$18,2,FALSE)</f>
        <v>RF Technician II</v>
      </c>
      <c r="L41" s="17" t="str">
        <f>HLOOKUP('[1]Contract Year 2 - Detail'!L40,'[1]Labor Categories_W_PRICES'!$B$4:$AJ$18,2,FALSE)</f>
        <v>Training Specialist/Instructor</v>
      </c>
      <c r="M41" s="17" t="str">
        <f>HLOOKUP('[1]Contract Year 2 - Detail'!M40,'[1]Labor Categories_W_PRICES'!$B$4:$AJ$18,2,FALSE)</f>
        <v>Program Manager</v>
      </c>
      <c r="N41" s="17" t="str">
        <f>HLOOKUP('[1]Contract Year 2 - Detail'!N40,'[1]Labor Categories_W_PRICES'!$B$4:$AJ$18,2,FALSE)</f>
        <v>NOC Technician 1</v>
      </c>
      <c r="O41" s="17" t="str">
        <f>HLOOKUP('[1]Contract Year 2 - Detail'!O40,'[1]Labor Categories_W_PRICES'!$B$4:$AJ$18,2,FALSE)</f>
        <v>Senior Network Manager</v>
      </c>
      <c r="P41" s="17" t="e">
        <f>HLOOKUP('Contract Year 4 - Details'!P40,'[1]Labor Categories_W_PRICES'!$B$4:$AJ$18,2,FALSE)</f>
        <v>#N/A</v>
      </c>
      <c r="Q41" s="17" t="e">
        <f>HLOOKUP('Contract Year 4 - Details'!Q40,'[1]Labor Categories_W_PRICES'!$B$4:$AJ$18,2,FALSE)</f>
        <v>#N/A</v>
      </c>
      <c r="R41" s="17" t="e">
        <f>HLOOKUP('Contract Year 4 - Details'!R40,'[1]Labor Categories_W_PRICES'!$B$4:$AJ$18,2,FALSE)</f>
        <v>#N/A</v>
      </c>
      <c r="S41" s="17" t="e">
        <f>HLOOKUP('Contract Year 4 - Details'!S40,'[1]Labor Categories_W_PRICES'!$B$4:$AJ$18,2,FALSE)</f>
        <v>#N/A</v>
      </c>
      <c r="T41" s="17" t="e">
        <f>HLOOKUP('Contract Year 4 - Details'!T40,'[1]Labor Categories_W_PRICES'!$B$4:$AJ$18,2,FALSE)</f>
        <v>#N/A</v>
      </c>
    </row>
    <row r="42" spans="1:20" ht="60.75" customHeight="1" thickTop="1" thickBot="1" x14ac:dyDescent="0.25">
      <c r="A42" s="53"/>
      <c r="B42" s="92"/>
      <c r="C42" s="87" t="s">
        <v>2</v>
      </c>
      <c r="D42" s="74"/>
      <c r="E42" s="62"/>
      <c r="F42" s="117"/>
      <c r="G42" s="81"/>
      <c r="H42" s="100"/>
      <c r="I42" s="115"/>
      <c r="J42" s="16" t="s">
        <v>1</v>
      </c>
      <c r="K42" s="40"/>
      <c r="L42" s="40"/>
      <c r="M42" s="40"/>
      <c r="N42" s="40"/>
      <c r="O42" s="40"/>
      <c r="P42" s="15"/>
      <c r="Q42" s="15"/>
      <c r="R42" s="15"/>
      <c r="S42" s="15"/>
      <c r="T42" s="15"/>
    </row>
    <row r="43" spans="1:20" ht="17" thickBot="1" x14ac:dyDescent="0.25">
      <c r="A43" s="14"/>
      <c r="B43" s="13"/>
      <c r="C43" s="12"/>
      <c r="D43" s="13"/>
      <c r="E43" s="13"/>
      <c r="F43" s="12"/>
      <c r="G43" s="12"/>
      <c r="H43" s="13"/>
      <c r="I43" s="11"/>
      <c r="J43" s="10"/>
      <c r="K43" s="39"/>
      <c r="L43" s="9"/>
      <c r="M43" s="9"/>
      <c r="N43" s="9"/>
      <c r="O43" s="9"/>
      <c r="P43" s="9"/>
      <c r="Q43" s="9"/>
      <c r="R43" s="9"/>
      <c r="S43" s="9"/>
      <c r="T43" s="9"/>
    </row>
    <row r="44" spans="1:20" ht="33" customHeight="1" thickBot="1" x14ac:dyDescent="0.25">
      <c r="A44" s="8" t="s">
        <v>49</v>
      </c>
      <c r="B44" s="7" t="s">
        <v>0</v>
      </c>
      <c r="C44" s="7"/>
      <c r="D44" s="7"/>
      <c r="E44" s="7"/>
      <c r="F44" s="7"/>
      <c r="G44" s="7"/>
      <c r="H44" s="38">
        <f>SUM(H4:H42)</f>
        <v>1978184.1447609374</v>
      </c>
      <c r="I44" s="6"/>
      <c r="K44" s="5"/>
      <c r="L44" s="4"/>
      <c r="M44" s="4"/>
      <c r="N44" s="4"/>
      <c r="O44" s="4"/>
      <c r="P44" s="4"/>
      <c r="Q44" s="4"/>
      <c r="R44" s="4"/>
      <c r="S44" s="4"/>
      <c r="T44" s="3"/>
    </row>
  </sheetData>
  <mergeCells count="127">
    <mergeCell ref="I34:I36"/>
    <mergeCell ref="A37:A39"/>
    <mergeCell ref="B37:B39"/>
    <mergeCell ref="C37:C39"/>
    <mergeCell ref="D37:D39"/>
    <mergeCell ref="E37:E39"/>
    <mergeCell ref="F37:F39"/>
    <mergeCell ref="I40:I42"/>
    <mergeCell ref="H37:H39"/>
    <mergeCell ref="I37:I39"/>
    <mergeCell ref="A40:A42"/>
    <mergeCell ref="B40:B42"/>
    <mergeCell ref="C40:C42"/>
    <mergeCell ref="D40:D42"/>
    <mergeCell ref="E40:E42"/>
    <mergeCell ref="F40:F42"/>
    <mergeCell ref="G40:G42"/>
    <mergeCell ref="G37:G39"/>
    <mergeCell ref="A34:A36"/>
    <mergeCell ref="B34:B36"/>
    <mergeCell ref="C34:C36"/>
    <mergeCell ref="D34:D36"/>
    <mergeCell ref="E34:E36"/>
    <mergeCell ref="F34:F36"/>
    <mergeCell ref="H40:H42"/>
    <mergeCell ref="G34:G36"/>
    <mergeCell ref="H34:H36"/>
    <mergeCell ref="A31:A33"/>
    <mergeCell ref="B31:B33"/>
    <mergeCell ref="C31:C33"/>
    <mergeCell ref="D31:D33"/>
    <mergeCell ref="E31:E33"/>
    <mergeCell ref="F31:F33"/>
    <mergeCell ref="G31:G33"/>
    <mergeCell ref="H31:H33"/>
    <mergeCell ref="I31:I33"/>
    <mergeCell ref="A28:A30"/>
    <mergeCell ref="B28:B30"/>
    <mergeCell ref="C28:C30"/>
    <mergeCell ref="D28:D30"/>
    <mergeCell ref="E28:E30"/>
    <mergeCell ref="F28:F30"/>
    <mergeCell ref="G28:G30"/>
    <mergeCell ref="H28:H30"/>
    <mergeCell ref="I28:I30"/>
    <mergeCell ref="A25:A27"/>
    <mergeCell ref="B25:B27"/>
    <mergeCell ref="C25:C27"/>
    <mergeCell ref="D25:D27"/>
    <mergeCell ref="E25:E27"/>
    <mergeCell ref="F25:F27"/>
    <mergeCell ref="G25:G27"/>
    <mergeCell ref="H25:H27"/>
    <mergeCell ref="I25:I27"/>
    <mergeCell ref="A22:A24"/>
    <mergeCell ref="B22:B24"/>
    <mergeCell ref="C22:C24"/>
    <mergeCell ref="D22:D24"/>
    <mergeCell ref="E22:E24"/>
    <mergeCell ref="F22:F24"/>
    <mergeCell ref="G22:G24"/>
    <mergeCell ref="H22:H24"/>
    <mergeCell ref="I22:I24"/>
    <mergeCell ref="A19:A21"/>
    <mergeCell ref="B19:B21"/>
    <mergeCell ref="C19:C21"/>
    <mergeCell ref="D19:D21"/>
    <mergeCell ref="E19:E21"/>
    <mergeCell ref="F19:F21"/>
    <mergeCell ref="G19:G21"/>
    <mergeCell ref="H19:H21"/>
    <mergeCell ref="I19:I21"/>
    <mergeCell ref="A16:A18"/>
    <mergeCell ref="B16:B18"/>
    <mergeCell ref="C16:C18"/>
    <mergeCell ref="D16:D18"/>
    <mergeCell ref="E16:E18"/>
    <mergeCell ref="F16:F18"/>
    <mergeCell ref="G16:G18"/>
    <mergeCell ref="H16:H18"/>
    <mergeCell ref="I16:I18"/>
    <mergeCell ref="A13:A15"/>
    <mergeCell ref="B13:B15"/>
    <mergeCell ref="C13:C15"/>
    <mergeCell ref="D13:D15"/>
    <mergeCell ref="E13:E15"/>
    <mergeCell ref="F13:F15"/>
    <mergeCell ref="G13:G15"/>
    <mergeCell ref="H13:H15"/>
    <mergeCell ref="I13:I15"/>
    <mergeCell ref="A10:A12"/>
    <mergeCell ref="B10:B12"/>
    <mergeCell ref="C10:C12"/>
    <mergeCell ref="D10:D12"/>
    <mergeCell ref="E10:E12"/>
    <mergeCell ref="F10:F12"/>
    <mergeCell ref="G10:G12"/>
    <mergeCell ref="H10:H12"/>
    <mergeCell ref="I10:I12"/>
    <mergeCell ref="A7:A9"/>
    <mergeCell ref="B7:B9"/>
    <mergeCell ref="C7:C9"/>
    <mergeCell ref="D7:D9"/>
    <mergeCell ref="E7:E9"/>
    <mergeCell ref="F7:F9"/>
    <mergeCell ref="G7:G9"/>
    <mergeCell ref="H7:H9"/>
    <mergeCell ref="I7:I9"/>
    <mergeCell ref="J2:J3"/>
    <mergeCell ref="A4:A6"/>
    <mergeCell ref="B4:B6"/>
    <mergeCell ref="C4:C6"/>
    <mergeCell ref="D4:D6"/>
    <mergeCell ref="E4:E6"/>
    <mergeCell ref="F4:F6"/>
    <mergeCell ref="G4:G6"/>
    <mergeCell ref="H4:H6"/>
    <mergeCell ref="I4:I6"/>
    <mergeCell ref="A1:H1"/>
    <mergeCell ref="A2:A3"/>
    <mergeCell ref="B2:B3"/>
    <mergeCell ref="C2:C3"/>
    <mergeCell ref="E2:E3"/>
    <mergeCell ref="F2:F3"/>
    <mergeCell ref="G2:G3"/>
    <mergeCell ref="H2:H3"/>
    <mergeCell ref="I2: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Contract Year 4 - 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Lyuda Promyshlyayeva</dc:creator>
  <cp:lastModifiedBy>Lyuda Promyshlyayeva</cp:lastModifiedBy>
  <dcterms:created xsi:type="dcterms:W3CDTF">2019-10-30T15:16:31Z</dcterms:created>
  <dcterms:modified xsi:type="dcterms:W3CDTF">2020-10-22T22:58:32Z</dcterms:modified>
</cp:coreProperties>
</file>